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1340" windowHeight="8592" activeTab="4"/>
  </bookViews>
  <sheets>
    <sheet name="все (2)" sheetId="1" r:id="rId1"/>
    <sheet name="все" sheetId="2" r:id="rId2"/>
    <sheet name="ноэ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<sst xmlns="http://schemas.openxmlformats.org/spreadsheetml/2006/main" count="767" uniqueCount="223">
  <si>
    <t>№</t>
  </si>
  <si>
    <t>ДАТА</t>
  </si>
  <si>
    <t>Наименование</t>
  </si>
  <si>
    <t>№ п/ст, РП, ТП</t>
  </si>
  <si>
    <t>Наименование поврежденной линии,</t>
  </si>
  <si>
    <t xml:space="preserve"> оборудования</t>
  </si>
  <si>
    <t>6-10 кВ</t>
  </si>
  <si>
    <t>время</t>
  </si>
  <si>
    <t>Дефект</t>
  </si>
  <si>
    <t>Устранение повреждения</t>
  </si>
  <si>
    <t xml:space="preserve"> Откл.</t>
  </si>
  <si>
    <t>вкл</t>
  </si>
  <si>
    <t>дата</t>
  </si>
  <si>
    <t>Прод-ть</t>
  </si>
  <si>
    <t>пробой изоляции</t>
  </si>
  <si>
    <t>4 КВАРТАЛ 2010 года</t>
  </si>
  <si>
    <t>среднее по НОКЭ</t>
  </si>
  <si>
    <t>среднее по СФ</t>
  </si>
  <si>
    <t>среднее по БФ</t>
  </si>
  <si>
    <t>среднее по ВФ</t>
  </si>
  <si>
    <t>среднее по ЧФ</t>
  </si>
  <si>
    <t>среднее по НО</t>
  </si>
  <si>
    <t>ток</t>
  </si>
  <si>
    <t>напряжение</t>
  </si>
  <si>
    <t>недоотпуск</t>
  </si>
  <si>
    <t>Оперативная информация по отключениям в сетях 6/10 кВ за IV  квартал 2012 года.</t>
  </si>
  <si>
    <t>Великий Новгород IV квартал 2012 года.</t>
  </si>
  <si>
    <t>ЧУДОВСКИЙ ФИЛИАЛ IV квартал 2012 года</t>
  </si>
  <si>
    <t>ОКУЛОВСКИЙ ФИЛИАЛ  IV квартал 2012 года</t>
  </si>
  <si>
    <t>ВАЛДАЙСКИЙ ФИЛИАЛ IV квартал 2012 года.</t>
  </si>
  <si>
    <t>БОРОВИЧСКИЙ ФИЛИАЛ IV квартал 2012 года.</t>
  </si>
  <si>
    <t>СТАРОРУССКИЙ ФИЛИАЛ IV квартал 2012 года</t>
  </si>
  <si>
    <t>ПС "Холм" откл. Л - 7</t>
  </si>
  <si>
    <t>КЛ 10 кВ ТП - 6 - ТП - 20</t>
  </si>
  <si>
    <t>РП - 2 откл. яч. № 3, 6.</t>
  </si>
  <si>
    <t>КЛ 10 кВ ТП - 115 - ТП - 141</t>
  </si>
  <si>
    <t>ПС "Киприя" откл. Л - 1</t>
  </si>
  <si>
    <t>ВЛ 10 кВ</t>
  </si>
  <si>
    <t>сети МРСК</t>
  </si>
  <si>
    <t>ПС "Валдай" "земля" Л - 4</t>
  </si>
  <si>
    <t>ВЛ 10 кВ ТП - 41 - ТП - 50</t>
  </si>
  <si>
    <t>пробой опорного изолятора</t>
  </si>
  <si>
    <t>ПС "Окуловская" 330 откл. Л - 38</t>
  </si>
  <si>
    <t>ВЛ 10 кВ ТП - 32 - ТП - 33</t>
  </si>
  <si>
    <t>сбита опора</t>
  </si>
  <si>
    <t>РП - 7 откл. Л - 17</t>
  </si>
  <si>
    <t>каб. выход ТП - 47 - ТП - 107</t>
  </si>
  <si>
    <t>ПС "Демянск" откл. Л - 5</t>
  </si>
  <si>
    <t>ПС "Демянск" I секция шин</t>
  </si>
  <si>
    <t xml:space="preserve">КЛ - ВЛ 10 кВ </t>
  </si>
  <si>
    <t>ливень</t>
  </si>
  <si>
    <t>ПС "Неболочи" откл. Л - 5</t>
  </si>
  <si>
    <t>падение дерева</t>
  </si>
  <si>
    <t>ПС "Валдай" "откл.  Л - 4</t>
  </si>
  <si>
    <t xml:space="preserve">ВЛ 10 кВ   </t>
  </si>
  <si>
    <t>не обнаружена</t>
  </si>
  <si>
    <t>ТПС "Окуловка" откл. Л - 6</t>
  </si>
  <si>
    <t>КЛ - ВЛ 10 кВ</t>
  </si>
  <si>
    <t>РЗА</t>
  </si>
  <si>
    <t>09.10.12 г.</t>
  </si>
  <si>
    <t>ПС «Районная» откл. МВ ф.03</t>
  </si>
  <si>
    <t>КЛ 6 кВ ПС «Районная»  - РП – 44;</t>
  </si>
  <si>
    <t>РП – 10 откл. МВ на ТП - 15</t>
  </si>
  <si>
    <t>КЛ 10 кВ ТП – 15 – ТП – 4 (резерв)</t>
  </si>
  <si>
    <t>10.10.12 г.</t>
  </si>
  <si>
    <t>ПС "Антоново" откл. МВ ф.15</t>
  </si>
  <si>
    <t>КЛ 6 кВ ПС "Антоново" - РП - 36</t>
  </si>
  <si>
    <t>РП - 7 откл. МВ на ТП - 302</t>
  </si>
  <si>
    <t>КЛ 6 кВ ТП - 302 - ТП - 303</t>
  </si>
  <si>
    <t>12.10.12 г.</t>
  </si>
  <si>
    <t>КЛ 6 кВ ТП - 87 - ТП - 303</t>
  </si>
  <si>
    <t>ТПС "Окуловка" откл. Л - 7</t>
  </si>
  <si>
    <t>ТПС "Окуловка" откл. Л - 3</t>
  </si>
  <si>
    <t>неизвестна</t>
  </si>
  <si>
    <t>пробой прох. Изолятора</t>
  </si>
  <si>
    <t>ТП - 12</t>
  </si>
  <si>
    <t>Т - 1</t>
  </si>
  <si>
    <t>повреждение тр-ра</t>
  </si>
  <si>
    <t xml:space="preserve">РП – 38 откл. СМВ </t>
  </si>
  <si>
    <t>РП – 38 секция ф.07</t>
  </si>
  <si>
    <t>ПС «Окуловка» откл. Л - 6</t>
  </si>
  <si>
    <t>ВЛ 10 кВ ТП – 45 – ТП – 42 (резерв)</t>
  </si>
  <si>
    <t xml:space="preserve"> РЗА</t>
  </si>
  <si>
    <t>ПС «Валдай» откл. Л - 18</t>
  </si>
  <si>
    <t>ПС «Окуловка 1» откл. Л – 2,Л - 18</t>
  </si>
  <si>
    <t>ТП - 72</t>
  </si>
  <si>
    <t>Осыпалась штукатурка на шинный мост</t>
  </si>
  <si>
    <t>ПС «Пестово»</t>
  </si>
  <si>
    <t>Л - 3</t>
  </si>
  <si>
    <t>КЛ 10 кВ ТП - 159 - ТП - 2</t>
  </si>
  <si>
    <t>ПС"Огнеупоры" откл. Боровичи - 3</t>
  </si>
  <si>
    <t>ПС"Огнеупоры" откл. Боровичи - 6</t>
  </si>
  <si>
    <t>КЛ 10 кВ ТП - 100 - ТП - 99</t>
  </si>
  <si>
    <t>В РП – 2  откл. МВ яч. 7</t>
  </si>
  <si>
    <t>КЛ 10кВ ТП - 70 - ТП - 77</t>
  </si>
  <si>
    <t>В ТП – 172 откл. МВ на РП - 16</t>
  </si>
  <si>
    <t>ВЛ 6 кВ п/п 16 - ТП - 110</t>
  </si>
  <si>
    <t>дерево на ВЛ</t>
  </si>
  <si>
    <t xml:space="preserve">ВЛ 10 кВ </t>
  </si>
  <si>
    <t xml:space="preserve">ПС «Районная» откл. МВ ф. 37 </t>
  </si>
  <si>
    <t>КЛ 6 кВ ПС "Районная" - РП - 34</t>
  </si>
  <si>
    <t>ПС "Крестцы" откл. Л - 11</t>
  </si>
  <si>
    <t xml:space="preserve">ВЛ 10 кВ  </t>
  </si>
  <si>
    <t>Ветер, снег</t>
  </si>
  <si>
    <t>ТП - 40</t>
  </si>
  <si>
    <t>сети аббонента</t>
  </si>
  <si>
    <t>ПС "Угловка" откл. Л - 3,6,9</t>
  </si>
  <si>
    <t>ВЛ 110 кВ</t>
  </si>
  <si>
    <t>РП - 2 откл. яч.3,6</t>
  </si>
  <si>
    <t>ЦРП откл. МВ на ТП - 15</t>
  </si>
  <si>
    <t>ПС "Сольцы" откл. секц. I</t>
  </si>
  <si>
    <t>сети 110 кВ</t>
  </si>
  <si>
    <t>МРСК</t>
  </si>
  <si>
    <t>ПС "Огнеупоры" откл. Ф.Боровичи - 5</t>
  </si>
  <si>
    <t>ТП - 172 откл. МВ на РП - 16</t>
  </si>
  <si>
    <t>ТП - 247</t>
  </si>
  <si>
    <t>кошка на оборуд.</t>
  </si>
  <si>
    <t>РП - 12 откл. МВ на ТП - 218</t>
  </si>
  <si>
    <t>протечка крыши</t>
  </si>
  <si>
    <t>ПС "Чудово" откл. Л - 23</t>
  </si>
  <si>
    <t>ветка на проводах</t>
  </si>
  <si>
    <t>ПС "Лычково" откл. Л - 4</t>
  </si>
  <si>
    <t>ПС "Марево" откл. Л - 3</t>
  </si>
  <si>
    <t>ТП - 7</t>
  </si>
  <si>
    <t>повреждение изолятора</t>
  </si>
  <si>
    <t>КЛ 10 кВ ТП - 112 - ТП - 5(резерв)</t>
  </si>
  <si>
    <t>КЛ 6 кВ РП - 12 - ТП - 454</t>
  </si>
  <si>
    <t>РП – 13 откл. МВ на ТП - 253</t>
  </si>
  <si>
    <t>КЛ 6 кВ РП - 13 - ТП - 253</t>
  </si>
  <si>
    <t>ПС "Крестцы" откл. Л - 8</t>
  </si>
  <si>
    <t>ПС "Огнеупоры" откл. Ф.Боровичи - 4</t>
  </si>
  <si>
    <t>обрыв провода</t>
  </si>
  <si>
    <t>ЦРП - 5 откл. МВ на ТП - 5</t>
  </si>
  <si>
    <t>КЛ 10 кВ ТП - 11 - ТП - 8</t>
  </si>
  <si>
    <t>КЛ 10 кВ ЦРП - ТП - 5</t>
  </si>
  <si>
    <t>РП – 15 откл. МВ на ТП - 188</t>
  </si>
  <si>
    <t>КЛ 6 кВ РП - 15 - ТП - 188</t>
  </si>
  <si>
    <t>ПС «Базовая» откл. МВ ф. 38</t>
  </si>
  <si>
    <t>КЛ 6 кВ ПС Базовая - ТП - 73, ф.38</t>
  </si>
  <si>
    <t>РП – 47 откл. ВВ ф. 23 на РП - 22</t>
  </si>
  <si>
    <t>КЛ 6 кВ ТП - 46 - ТП - 30</t>
  </si>
  <si>
    <t>КЛ 10 кВ ТП - 77 - ТП - 112</t>
  </si>
  <si>
    <t>ПС «Демянск» откл. Л - 5</t>
  </si>
  <si>
    <t>ТП - 23</t>
  </si>
  <si>
    <t>ПС «Медниково» II сек. шин «земля»</t>
  </si>
  <si>
    <t>КЛ 10 кВ ТП - 98 - РП - 4</t>
  </si>
  <si>
    <t>ПС «Любытино» откл. Л - 2</t>
  </si>
  <si>
    <t>схлест проводов</t>
  </si>
  <si>
    <t>РП – 5 откл. МВ яч. 2</t>
  </si>
  <si>
    <t>ПС «Пестово» октл. Л - 3</t>
  </si>
  <si>
    <t>ПС «Районная» откл. МВ ф. 3</t>
  </si>
  <si>
    <t>КЛ 6 кВ ТП - 415 - ТП - 350</t>
  </si>
  <si>
    <t>КЛ 6 кВ ПС "Районная" - РП - 44, ф.03</t>
  </si>
  <si>
    <t>ПС "ЖБИ" откл. ф.04</t>
  </si>
  <si>
    <t>ПС "Базовая" "земля" на I секции шин</t>
  </si>
  <si>
    <t>ПС "Базовая" - РП - 3, ф.45</t>
  </si>
  <si>
    <t>РП - 7 откл. МВ на ТП - 378</t>
  </si>
  <si>
    <t>КЛ 6 кВ  РП - 45 - ТП - 278</t>
  </si>
  <si>
    <t>РП - 16 откл. МВ на РП - 18, ф.72</t>
  </si>
  <si>
    <t>КЛ 6 кВ РП - 16 - РП - 18, ф.72</t>
  </si>
  <si>
    <t>ПС "Базовая" откл. МВ ф.38</t>
  </si>
  <si>
    <t>КЛ 6 кВ ПС "Базовая"  - ТП - 73, ф.38</t>
  </si>
  <si>
    <t>ПС «Русса» отключили Л – 8 «земля»</t>
  </si>
  <si>
    <t>КЛ 10 кВ ТП - 95 - ТП - 1</t>
  </si>
  <si>
    <t>ПС «Огнеупоры» откл. Л - 5</t>
  </si>
  <si>
    <t>КЛ 10 кВ ТП - 91 - РП - 3</t>
  </si>
  <si>
    <t>ПС «Вишера» отключили Л – 6 «земля»</t>
  </si>
  <si>
    <t>Каб. выход с ВЛ 10 кВ на ТП - 29а</t>
  </si>
  <si>
    <t>Повреждение каб разделки на опоре № 25</t>
  </si>
  <si>
    <t>КЛ 10 кВ ТП - 10 - ТП - 27</t>
  </si>
  <si>
    <t>Л - 6</t>
  </si>
  <si>
    <t>ПС «Вишера»  «земля»</t>
  </si>
  <si>
    <t xml:space="preserve">ПС "Крестцы" откл. Л - 1  </t>
  </si>
  <si>
    <t>штормовой ветер</t>
  </si>
  <si>
    <t>ПС "Крестцы" откл. Л - 1</t>
  </si>
  <si>
    <t>ПС "Шимск" откл. Л - 1</t>
  </si>
  <si>
    <t>ПС "330" откл. Л - 38</t>
  </si>
  <si>
    <t>ВЛ 10 кВ ТП - 58 - ТП - 57</t>
  </si>
  <si>
    <t>ТП - 129 откл. МВ Л - 13</t>
  </si>
  <si>
    <t>ТП - 41 каб. воронка</t>
  </si>
  <si>
    <t>ПС "Хвойноя" откл. Л - 4</t>
  </si>
  <si>
    <t xml:space="preserve">ТП - 36 ру 0,4 кВ </t>
  </si>
  <si>
    <t>сгорел АВ</t>
  </si>
  <si>
    <t>ПС "Районная" ф.57 "земля"</t>
  </si>
  <si>
    <t>РП - 1 откл. МВ Л - 12</t>
  </si>
  <si>
    <t>РП - 36 откл. МВ на ТП - 104</t>
  </si>
  <si>
    <t>РП - 30 откл. МВ на ТП - 453</t>
  </si>
  <si>
    <t>КЛ 6 кВ РП - 30 - ТП - 453</t>
  </si>
  <si>
    <t>ПС "Пестово" откл. Л - 3</t>
  </si>
  <si>
    <t>сук на ВЛ</t>
  </si>
  <si>
    <t>ПС "Лычково" вывели  Л - 2 "земля"</t>
  </si>
  <si>
    <t>ТП - 8</t>
  </si>
  <si>
    <t>повреждение трансформатора</t>
  </si>
  <si>
    <t>ПС "Базовая" откл. МВ ф.35</t>
  </si>
  <si>
    <t>ПС "Базовая" - РП - 39, ф.35</t>
  </si>
  <si>
    <t>ПС "Медниково" вывели Л - 11 "земля"</t>
  </si>
  <si>
    <t>КЛ 10 кВ РП - 4 - ТП - 98</t>
  </si>
  <si>
    <t>КЛ 6 кВ ПС "Районная" - РП - 15, ф.57</t>
  </si>
  <si>
    <t>ПС "Пестово" откл. Л - 2</t>
  </si>
  <si>
    <t>ВЛ 10 кВ ТП - 4 - ТП - 45</t>
  </si>
  <si>
    <t>РП - 42 откл. МВ на ТП - 579,ф.75</t>
  </si>
  <si>
    <t xml:space="preserve">ТП -586 ВН на ТП - 656 </t>
  </si>
  <si>
    <t>перекрытие оборуд.</t>
  </si>
  <si>
    <t>ПС "Окуловка" щткл. Л - 38</t>
  </si>
  <si>
    <t>ПС "Медниково" откл. Л - 11</t>
  </si>
  <si>
    <t>ПС "Огнеупоры" откл.  Боровичи - 3</t>
  </si>
  <si>
    <t>ПС "Угловка" откл. Л - 3.</t>
  </si>
  <si>
    <t>отгорел шлейф</t>
  </si>
  <si>
    <t>ПС "Окуловка" Л - 6</t>
  </si>
  <si>
    <t>ПС "Холм" - ТП - 22</t>
  </si>
  <si>
    <t>ПС «Районная» откл. МВ ф. 18</t>
  </si>
  <si>
    <t>КЛ 6 кВ ПС "Районная" - ТП - 245, ф.18</t>
  </si>
  <si>
    <t>порван сторонней орган.</t>
  </si>
  <si>
    <t>В ЦРП откл. МВ на ТП - 128</t>
  </si>
  <si>
    <t>ТП - 84</t>
  </si>
  <si>
    <t>повреждение СШР</t>
  </si>
  <si>
    <t>РП - 27 откл. МВ на ТП - 119</t>
  </si>
  <si>
    <t>ПС "Чудово" откл. Л - 12</t>
  </si>
  <si>
    <t>КЛ 10 кВ ТП - 128 - ТП - 159</t>
  </si>
  <si>
    <t>Боровичи - 4 откл. МВ на ТП - 39</t>
  </si>
  <si>
    <t>ТП - 53</t>
  </si>
  <si>
    <t>пробой конц. Воронки</t>
  </si>
  <si>
    <t>ПС "Огнеупоры"  откл. Боровичи - 1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</si>
</sst>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dd/mm/yy\ h:mm;@"/>
    <numFmt numFmtId="170" formatCode="[$-FC19]d\ mmmm\ yyyy\ &quot;г.&quot;"/>
    <numFmt numFmtId="171" formatCode="[h]:mm:ss;@"/>
    <numFmt numFmtId="172" formatCode="mmm/yyyy"/>
    <numFmt numFmtId="173" formatCode="h:mm:ss;@"/>
    <numFmt numFmtId="174" formatCode="0.00;[Red]0.00"/>
    <numFmt numFmtId="175" formatCode="[$-419]d\ mmm\ yy;@"/>
  </numFmts>
  <fonts count="4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0" fillId="0" borderId="0" xfId="0" applyNumberFormat="1" applyAlignment="1">
      <alignment/>
    </xf>
    <xf numFmtId="169" fontId="1" fillId="0" borderId="13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169" fontId="0" fillId="0" borderId="15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2" fillId="0" borderId="15" xfId="0" applyFont="1" applyBorder="1" applyAlignment="1">
      <alignment/>
    </xf>
    <xf numFmtId="169" fontId="2" fillId="0" borderId="15" xfId="0" applyNumberFormat="1" applyFont="1" applyBorder="1" applyAlignment="1">
      <alignment/>
    </xf>
    <xf numFmtId="171" fontId="2" fillId="0" borderId="15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/>
    </xf>
    <xf numFmtId="169" fontId="0" fillId="0" borderId="16" xfId="0" applyNumberFormat="1" applyBorder="1" applyAlignment="1">
      <alignment/>
    </xf>
    <xf numFmtId="168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168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22" fontId="0" fillId="0" borderId="15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22" fontId="0" fillId="0" borderId="19" xfId="0" applyNumberFormat="1" applyFont="1" applyBorder="1" applyAlignment="1">
      <alignment horizontal="center"/>
    </xf>
    <xf numFmtId="171" fontId="0" fillId="0" borderId="17" xfId="0" applyNumberFormat="1" applyFont="1" applyBorder="1" applyAlignment="1">
      <alignment/>
    </xf>
    <xf numFmtId="14" fontId="4" fillId="0" borderId="19" xfId="0" applyNumberFormat="1" applyFont="1" applyBorder="1" applyAlignment="1">
      <alignment horizontal="center"/>
    </xf>
    <xf numFmtId="22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9" fontId="1" fillId="0" borderId="0" xfId="0" applyNumberFormat="1" applyFont="1" applyBorder="1" applyAlignment="1">
      <alignment vertical="top" wrapText="1"/>
    </xf>
    <xf numFmtId="0" fontId="7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6" xfId="0" applyFont="1" applyBorder="1" applyAlignment="1">
      <alignment/>
    </xf>
    <xf numFmtId="169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2" fontId="5" fillId="0" borderId="15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2" fontId="0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22" fontId="0" fillId="0" borderId="18" xfId="0" applyNumberFormat="1" applyFont="1" applyBorder="1" applyAlignment="1">
      <alignment horizontal="center"/>
    </xf>
    <xf numFmtId="22" fontId="8" fillId="0" borderId="18" xfId="0" applyNumberFormat="1" applyFont="1" applyBorder="1" applyAlignment="1">
      <alignment horizontal="center"/>
    </xf>
    <xf numFmtId="22" fontId="8" fillId="0" borderId="19" xfId="0" applyNumberFormat="1" applyFont="1" applyBorder="1" applyAlignment="1">
      <alignment horizontal="center"/>
    </xf>
    <xf numFmtId="22" fontId="8" fillId="0" borderId="15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22" fontId="4" fillId="0" borderId="18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/>
    </xf>
    <xf numFmtId="169" fontId="0" fillId="0" borderId="17" xfId="0" applyNumberFormat="1" applyFont="1" applyBorder="1" applyAlignment="1">
      <alignment horizontal="right"/>
    </xf>
    <xf numFmtId="169" fontId="0" fillId="0" borderId="19" xfId="0" applyNumberFormat="1" applyFont="1" applyBorder="1" applyAlignment="1">
      <alignment horizontal="right"/>
    </xf>
    <xf numFmtId="169" fontId="0" fillId="0" borderId="17" xfId="0" applyNumberFormat="1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8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169" fontId="0" fillId="0" borderId="19" xfId="0" applyNumberForma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 wrapText="1"/>
    </xf>
    <xf numFmtId="22" fontId="0" fillId="0" borderId="22" xfId="0" applyNumberFormat="1" applyFont="1" applyBorder="1" applyAlignment="1">
      <alignment horizontal="center"/>
    </xf>
    <xf numFmtId="22" fontId="0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22" fontId="0" fillId="0" borderId="20" xfId="0" applyNumberFormat="1" applyFont="1" applyBorder="1" applyAlignment="1">
      <alignment horizontal="center"/>
    </xf>
    <xf numFmtId="22" fontId="0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9" fontId="12" fillId="0" borderId="17" xfId="0" applyNumberFormat="1" applyFont="1" applyBorder="1" applyAlignment="1">
      <alignment/>
    </xf>
    <xf numFmtId="169" fontId="12" fillId="0" borderId="15" xfId="0" applyNumberFormat="1" applyFont="1" applyBorder="1" applyAlignment="1">
      <alignment/>
    </xf>
    <xf numFmtId="14" fontId="12" fillId="0" borderId="19" xfId="0" applyNumberFormat="1" applyFont="1" applyBorder="1" applyAlignment="1">
      <alignment/>
    </xf>
    <xf numFmtId="14" fontId="12" fillId="0" borderId="20" xfId="0" applyNumberFormat="1" applyFont="1" applyBorder="1" applyAlignment="1">
      <alignment/>
    </xf>
    <xf numFmtId="169" fontId="12" fillId="0" borderId="26" xfId="0" applyNumberFormat="1" applyFont="1" applyBorder="1" applyAlignment="1">
      <alignment/>
    </xf>
    <xf numFmtId="169" fontId="12" fillId="0" borderId="16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 horizontal="left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19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6" xfId="0" applyFont="1" applyBorder="1" applyAlignment="1">
      <alignment/>
    </xf>
    <xf numFmtId="0" fontId="1" fillId="0" borderId="30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5" xfId="0" applyFont="1" applyBorder="1" applyAlignment="1">
      <alignment/>
    </xf>
    <xf numFmtId="14" fontId="0" fillId="0" borderId="24" xfId="0" applyNumberFormat="1" applyFont="1" applyBorder="1" applyAlignment="1">
      <alignment horizontal="center"/>
    </xf>
    <xf numFmtId="22" fontId="0" fillId="0" borderId="25" xfId="0" applyNumberFormat="1" applyFont="1" applyBorder="1" applyAlignment="1">
      <alignment horizontal="left"/>
    </xf>
    <xf numFmtId="22" fontId="0" fillId="0" borderId="25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22" fontId="0" fillId="0" borderId="23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4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169" fontId="0" fillId="0" borderId="15" xfId="0" applyNumberForma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0" fontId="1" fillId="0" borderId="31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14" fontId="0" fillId="0" borderId="19" xfId="0" applyNumberFormat="1" applyFont="1" applyBorder="1" applyAlignment="1">
      <alignment horizontal="left"/>
    </xf>
    <xf numFmtId="14" fontId="1" fillId="0" borderId="24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5" xfId="0" applyFont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14" fontId="0" fillId="0" borderId="19" xfId="0" applyNumberForma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wrapText="1"/>
    </xf>
    <xf numFmtId="22" fontId="1" fillId="0" borderId="15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169" fontId="0" fillId="0" borderId="17" xfId="0" applyNumberFormat="1" applyBorder="1" applyAlignment="1">
      <alignment horizontal="left"/>
    </xf>
    <xf numFmtId="0" fontId="11" fillId="0" borderId="15" xfId="0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68" fontId="2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2" fillId="0" borderId="15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168" fontId="1" fillId="0" borderId="33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168" fontId="1" fillId="0" borderId="34" xfId="0" applyNumberFormat="1" applyFont="1" applyBorder="1" applyAlignment="1">
      <alignment horizontal="center" vertical="top" wrapText="1"/>
    </xf>
    <xf numFmtId="168" fontId="1" fillId="0" borderId="3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59</xdr:row>
      <xdr:rowOff>47625</xdr:rowOff>
    </xdr:to>
    <xdr:sp>
      <xdr:nvSpPr>
        <xdr:cNvPr id="1" name="Line 1"/>
        <xdr:cNvSpPr>
          <a:spLocks/>
        </xdr:cNvSpPr>
      </xdr:nvSpPr>
      <xdr:spPr>
        <a:xfrm>
          <a:off x="428625" y="14116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67</xdr:row>
      <xdr:rowOff>0</xdr:rowOff>
    </xdr:from>
    <xdr:to>
      <xdr:col>1</xdr:col>
      <xdr:colOff>0</xdr:colOff>
      <xdr:row>68</xdr:row>
      <xdr:rowOff>47625</xdr:rowOff>
    </xdr:to>
    <xdr:sp>
      <xdr:nvSpPr>
        <xdr:cNvPr id="1" name="Line 1"/>
        <xdr:cNvSpPr>
          <a:spLocks/>
        </xdr:cNvSpPr>
      </xdr:nvSpPr>
      <xdr:spPr>
        <a:xfrm>
          <a:off x="428625" y="1583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1</xdr:col>
      <xdr:colOff>0</xdr:colOff>
      <xdr:row>42</xdr:row>
      <xdr:rowOff>47625</xdr:rowOff>
    </xdr:to>
    <xdr:sp>
      <xdr:nvSpPr>
        <xdr:cNvPr id="1" name="Line 1"/>
        <xdr:cNvSpPr>
          <a:spLocks/>
        </xdr:cNvSpPr>
      </xdr:nvSpPr>
      <xdr:spPr>
        <a:xfrm>
          <a:off x="428625" y="10315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U182"/>
  <sheetViews>
    <sheetView zoomScale="75" zoomScaleNormal="75" zoomScalePageLayoutView="0" workbookViewId="0" topLeftCell="H1">
      <selection activeCell="N1" sqref="N1:N16384"/>
    </sheetView>
  </sheetViews>
  <sheetFormatPr defaultColWidth="9.00390625" defaultRowHeight="12.75"/>
  <cols>
    <col min="1" max="1" width="5.625" style="0" customWidth="1"/>
    <col min="2" max="2" width="13.375" style="0" bestFit="1" customWidth="1"/>
    <col min="3" max="3" width="37.375" style="0" customWidth="1"/>
    <col min="4" max="4" width="32.875" style="0" customWidth="1"/>
    <col min="5" max="5" width="16.875" style="6" customWidth="1"/>
    <col min="6" max="6" width="20.125" style="6" bestFit="1" customWidth="1"/>
    <col min="7" max="7" width="20.375" style="0" customWidth="1"/>
    <col min="8" max="8" width="17.875" style="6" bestFit="1" customWidth="1"/>
    <col min="9" max="9" width="14.00390625" style="6" bestFit="1" customWidth="1"/>
    <col min="10" max="10" width="15.00390625" style="0" customWidth="1"/>
    <col min="11" max="11" width="9.375" style="62" bestFit="1" customWidth="1"/>
    <col min="12" max="12" width="8.50390625" style="0" customWidth="1"/>
    <col min="13" max="13" width="6.50390625" style="0" customWidth="1"/>
  </cols>
  <sheetData>
    <row r="2" ht="13.5" thickBot="1"/>
    <row r="3" spans="1:14" ht="12.75" customHeight="1">
      <c r="A3" s="196"/>
      <c r="B3" s="197"/>
      <c r="C3" s="200" t="s">
        <v>25</v>
      </c>
      <c r="D3" s="200"/>
      <c r="E3" s="200"/>
      <c r="F3" s="200"/>
      <c r="G3" s="200"/>
      <c r="H3" s="200"/>
      <c r="I3" s="200"/>
      <c r="J3" s="202"/>
      <c r="K3" s="205" t="s">
        <v>7</v>
      </c>
      <c r="L3" s="202" t="s">
        <v>22</v>
      </c>
      <c r="M3" s="202" t="s">
        <v>23</v>
      </c>
      <c r="N3" s="209"/>
    </row>
    <row r="4" spans="1:14" ht="13.5" thickBot="1">
      <c r="A4" s="198"/>
      <c r="B4" s="199"/>
      <c r="C4" s="201"/>
      <c r="D4" s="201"/>
      <c r="E4" s="201"/>
      <c r="F4" s="201"/>
      <c r="G4" s="201"/>
      <c r="H4" s="201"/>
      <c r="I4" s="201"/>
      <c r="J4" s="203"/>
      <c r="K4" s="206"/>
      <c r="L4" s="203"/>
      <c r="M4" s="203"/>
      <c r="N4" s="211"/>
    </row>
    <row r="5" spans="3:14" ht="13.5" thickBot="1">
      <c r="C5" s="44"/>
      <c r="I5" s="61"/>
      <c r="J5" s="203"/>
      <c r="K5" s="206"/>
      <c r="L5" s="203"/>
      <c r="M5" s="203"/>
      <c r="N5" s="211"/>
    </row>
    <row r="6" spans="1:14" ht="30.75">
      <c r="A6" s="1"/>
      <c r="B6" s="5"/>
      <c r="C6" s="15" t="s">
        <v>2</v>
      </c>
      <c r="D6" s="3" t="s">
        <v>4</v>
      </c>
      <c r="E6" s="214" t="s">
        <v>7</v>
      </c>
      <c r="F6" s="215"/>
      <c r="G6" s="218" t="s">
        <v>8</v>
      </c>
      <c r="H6" s="221" t="s">
        <v>9</v>
      </c>
      <c r="I6" s="222"/>
      <c r="J6" s="203"/>
      <c r="K6" s="206"/>
      <c r="L6" s="203"/>
      <c r="M6" s="203"/>
      <c r="N6" s="211"/>
    </row>
    <row r="7" spans="1:65" ht="15.75" thickBot="1">
      <c r="A7" s="2"/>
      <c r="B7" s="14"/>
      <c r="C7" s="192" t="s">
        <v>3</v>
      </c>
      <c r="D7" s="4" t="s">
        <v>5</v>
      </c>
      <c r="E7" s="216"/>
      <c r="F7" s="217"/>
      <c r="G7" s="219"/>
      <c r="H7" s="223"/>
      <c r="I7" s="224"/>
      <c r="J7" s="203"/>
      <c r="K7" s="206"/>
      <c r="L7" s="203"/>
      <c r="M7" s="203"/>
      <c r="N7" s="211"/>
      <c r="P7" s="45"/>
      <c r="Q7" s="45"/>
      <c r="R7" s="45"/>
      <c r="S7" s="45"/>
      <c r="T7" s="45"/>
      <c r="U7" s="45"/>
      <c r="V7" s="45"/>
      <c r="W7" s="45"/>
      <c r="X7" s="45"/>
      <c r="Y7" s="45"/>
      <c r="BK7" s="45"/>
      <c r="BL7" s="45"/>
      <c r="BM7" s="45"/>
    </row>
    <row r="8" spans="1:124" ht="15.75" thickBot="1">
      <c r="A8" s="2" t="s">
        <v>0</v>
      </c>
      <c r="B8" s="14" t="s">
        <v>1</v>
      </c>
      <c r="C8" s="193"/>
      <c r="D8" s="4" t="s">
        <v>6</v>
      </c>
      <c r="E8" s="7" t="s">
        <v>10</v>
      </c>
      <c r="F8" s="7" t="s">
        <v>11</v>
      </c>
      <c r="G8" s="220"/>
      <c r="H8" s="7" t="s">
        <v>12</v>
      </c>
      <c r="I8" s="51" t="s">
        <v>13</v>
      </c>
      <c r="J8" s="204"/>
      <c r="K8" s="207"/>
      <c r="L8" s="204"/>
      <c r="M8" s="204"/>
      <c r="N8" s="213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194" customFormat="1" ht="15">
      <c r="A9" s="194" t="s">
        <v>15</v>
      </c>
      <c r="J9" s="193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3"/>
      <c r="DR9" s="193"/>
      <c r="DS9" s="193"/>
      <c r="DT9" s="193"/>
    </row>
    <row r="10" spans="1:120" s="48" customFormat="1" ht="15">
      <c r="A10" s="187" t="s">
        <v>26</v>
      </c>
      <c r="B10" s="188"/>
      <c r="C10" s="189"/>
      <c r="D10" s="189"/>
      <c r="E10" s="188"/>
      <c r="F10" s="188"/>
      <c r="G10" s="188"/>
      <c r="H10" s="188"/>
      <c r="I10" s="190"/>
      <c r="K10" s="63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</row>
    <row r="11" spans="1:14" ht="30.75">
      <c r="A11" s="8">
        <v>1</v>
      </c>
      <c r="B11" s="156" t="s">
        <v>59</v>
      </c>
      <c r="C11" s="123" t="s">
        <v>60</v>
      </c>
      <c r="D11" s="68" t="s">
        <v>61</v>
      </c>
      <c r="E11" s="83">
        <v>41191.086805555555</v>
      </c>
      <c r="F11" s="9">
        <v>41191.086805555555</v>
      </c>
      <c r="G11" s="42" t="s">
        <v>14</v>
      </c>
      <c r="H11" s="9">
        <v>41204.42013888889</v>
      </c>
      <c r="I11" s="10">
        <f>H11-F11</f>
        <v>13.333333333335759</v>
      </c>
      <c r="J11" s="9">
        <f>F11-E11</f>
        <v>0</v>
      </c>
      <c r="K11" s="64">
        <f>J11*24</f>
        <v>0</v>
      </c>
      <c r="L11" s="8">
        <v>10</v>
      </c>
      <c r="M11" s="8">
        <v>6</v>
      </c>
      <c r="N11" s="8"/>
    </row>
    <row r="12" spans="1:14" ht="30.75">
      <c r="A12" s="129">
        <v>2</v>
      </c>
      <c r="B12" s="156" t="s">
        <v>64</v>
      </c>
      <c r="C12" s="118" t="s">
        <v>65</v>
      </c>
      <c r="D12" s="147" t="s">
        <v>66</v>
      </c>
      <c r="E12" s="9">
        <v>41192.657638888886</v>
      </c>
      <c r="F12" s="9">
        <v>41192.68472222222</v>
      </c>
      <c r="G12" s="42" t="s">
        <v>14</v>
      </c>
      <c r="H12" s="9">
        <v>41214.691666666666</v>
      </c>
      <c r="I12" s="10">
        <f>H12-F12</f>
        <v>22.006944444445253</v>
      </c>
      <c r="J12" s="9">
        <f aca="true" t="shared" si="0" ref="J12:J36">F12-E12</f>
        <v>0.02708333333430346</v>
      </c>
      <c r="K12" s="64">
        <f aca="true" t="shared" si="1" ref="K12:K36">J12*24</f>
        <v>0.6500000000232831</v>
      </c>
      <c r="L12" s="8">
        <v>45</v>
      </c>
      <c r="M12" s="8">
        <v>6</v>
      </c>
      <c r="N12" s="8"/>
    </row>
    <row r="13" spans="1:14" ht="15">
      <c r="A13" s="8">
        <v>3</v>
      </c>
      <c r="B13" s="156" t="s">
        <v>69</v>
      </c>
      <c r="C13" s="87" t="s">
        <v>67</v>
      </c>
      <c r="D13" s="87" t="s">
        <v>68</v>
      </c>
      <c r="E13" s="83">
        <v>41194.40138888889</v>
      </c>
      <c r="F13" s="9">
        <v>41194.42361111111</v>
      </c>
      <c r="G13" s="42" t="s">
        <v>14</v>
      </c>
      <c r="H13" s="9">
        <v>41199.74513888889</v>
      </c>
      <c r="I13" s="10">
        <f>H13-F13</f>
        <v>5.321527777778101</v>
      </c>
      <c r="J13" s="9">
        <f t="shared" si="0"/>
        <v>0.022222222221898846</v>
      </c>
      <c r="K13" s="64">
        <f t="shared" si="1"/>
        <v>0.5333333333255723</v>
      </c>
      <c r="L13" s="8">
        <v>50</v>
      </c>
      <c r="M13" s="8">
        <v>6</v>
      </c>
      <c r="N13" s="8"/>
    </row>
    <row r="14" spans="1:14" s="32" customFormat="1" ht="15">
      <c r="A14" s="129">
        <v>4</v>
      </c>
      <c r="B14" s="157" t="s">
        <v>69</v>
      </c>
      <c r="C14" s="93" t="s">
        <v>67</v>
      </c>
      <c r="D14" s="119" t="s">
        <v>70</v>
      </c>
      <c r="E14" s="9">
        <v>41194.40138888889</v>
      </c>
      <c r="F14" s="9">
        <v>41194.42361111111</v>
      </c>
      <c r="G14" s="42" t="s">
        <v>14</v>
      </c>
      <c r="H14" s="25">
        <v>41194.7125</v>
      </c>
      <c r="I14" s="10">
        <f>H14-F14</f>
        <v>0.28888888889196096</v>
      </c>
      <c r="J14" s="9">
        <f t="shared" si="0"/>
        <v>0.022222222221898846</v>
      </c>
      <c r="K14" s="64">
        <f t="shared" si="1"/>
        <v>0.5333333333255723</v>
      </c>
      <c r="L14" s="22">
        <v>50</v>
      </c>
      <c r="M14" s="22">
        <v>6</v>
      </c>
      <c r="N14" s="22"/>
    </row>
    <row r="15" spans="1:14" s="32" customFormat="1" ht="15">
      <c r="A15" s="8">
        <v>5</v>
      </c>
      <c r="B15" s="149">
        <v>41199</v>
      </c>
      <c r="C15" s="153" t="s">
        <v>78</v>
      </c>
      <c r="D15" s="127" t="s">
        <v>79</v>
      </c>
      <c r="E15" s="83">
        <v>41199.916666666664</v>
      </c>
      <c r="F15" s="9">
        <v>41199.958333333336</v>
      </c>
      <c r="G15" s="42" t="s">
        <v>73</v>
      </c>
      <c r="H15" s="25">
        <v>41199.958333333336</v>
      </c>
      <c r="I15" s="10">
        <f aca="true" t="shared" si="2" ref="I15:I36">H15-F15</f>
        <v>0</v>
      </c>
      <c r="J15" s="9">
        <f t="shared" si="0"/>
        <v>0.041666666671517305</v>
      </c>
      <c r="K15" s="64">
        <f t="shared" si="1"/>
        <v>1.0000000001164153</v>
      </c>
      <c r="L15" s="22">
        <v>15</v>
      </c>
      <c r="M15" s="22">
        <v>6</v>
      </c>
      <c r="N15" s="22"/>
    </row>
    <row r="16" spans="1:14" s="32" customFormat="1" ht="15">
      <c r="A16" s="129">
        <v>6</v>
      </c>
      <c r="B16" s="149">
        <v>41208</v>
      </c>
      <c r="C16" s="154" t="s">
        <v>95</v>
      </c>
      <c r="D16" s="155" t="s">
        <v>96</v>
      </c>
      <c r="E16" s="83">
        <v>41208.166666666664</v>
      </c>
      <c r="F16" s="9">
        <v>41208.23888888889</v>
      </c>
      <c r="G16" s="42" t="s">
        <v>97</v>
      </c>
      <c r="H16" s="25">
        <v>41208.23888888889</v>
      </c>
      <c r="I16" s="10">
        <f t="shared" si="2"/>
        <v>0</v>
      </c>
      <c r="J16" s="9">
        <f t="shared" si="0"/>
        <v>0.07222222222480923</v>
      </c>
      <c r="K16" s="64">
        <f t="shared" si="1"/>
        <v>1.7333333333954215</v>
      </c>
      <c r="L16" s="22">
        <v>60</v>
      </c>
      <c r="M16" s="22">
        <v>6</v>
      </c>
      <c r="N16" s="22"/>
    </row>
    <row r="17" spans="1:120" s="8" customFormat="1" ht="30.75">
      <c r="A17" s="8">
        <v>7</v>
      </c>
      <c r="B17" s="77">
        <v>41209</v>
      </c>
      <c r="C17" s="108" t="s">
        <v>99</v>
      </c>
      <c r="D17" s="152" t="s">
        <v>100</v>
      </c>
      <c r="E17" s="80">
        <v>41209.11111111111</v>
      </c>
      <c r="F17" s="25">
        <v>41209.13333333333</v>
      </c>
      <c r="G17" s="54" t="s">
        <v>14</v>
      </c>
      <c r="H17" s="9">
        <v>41215.65625</v>
      </c>
      <c r="I17" s="10">
        <f t="shared" si="2"/>
        <v>6.522916666668607</v>
      </c>
      <c r="J17" s="9">
        <f t="shared" si="0"/>
        <v>0.022222222221898846</v>
      </c>
      <c r="K17" s="64">
        <f t="shared" si="1"/>
        <v>0.5333333333255723</v>
      </c>
      <c r="L17" s="8">
        <v>52</v>
      </c>
      <c r="M17" s="8">
        <v>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spans="1:120" s="8" customFormat="1" ht="30.75">
      <c r="A18" s="129">
        <v>8</v>
      </c>
      <c r="B18" s="77">
        <v>41214</v>
      </c>
      <c r="C18" s="108" t="s">
        <v>137</v>
      </c>
      <c r="D18" s="148" t="s">
        <v>138</v>
      </c>
      <c r="E18" s="80">
        <v>41214.552083333336</v>
      </c>
      <c r="F18" s="25">
        <v>41214.604166666664</v>
      </c>
      <c r="G18" s="54" t="s">
        <v>14</v>
      </c>
      <c r="H18" s="9">
        <v>41226.645833333336</v>
      </c>
      <c r="I18" s="10">
        <f t="shared" si="2"/>
        <v>12.041666666671517</v>
      </c>
      <c r="J18" s="9">
        <f t="shared" si="0"/>
        <v>0.052083333328482695</v>
      </c>
      <c r="K18" s="64">
        <f t="shared" si="1"/>
        <v>1.2499999998835847</v>
      </c>
      <c r="L18" s="8">
        <v>82</v>
      </c>
      <c r="M18" s="8">
        <v>6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</row>
    <row r="19" spans="1:120" s="8" customFormat="1" ht="15">
      <c r="A19" s="8">
        <v>9</v>
      </c>
      <c r="B19" s="77">
        <v>41214</v>
      </c>
      <c r="C19" s="16" t="s">
        <v>139</v>
      </c>
      <c r="D19" s="162" t="s">
        <v>140</v>
      </c>
      <c r="E19" s="80">
        <v>41214.708333333336</v>
      </c>
      <c r="F19" s="25">
        <v>41214.75277777778</v>
      </c>
      <c r="G19" s="54" t="s">
        <v>14</v>
      </c>
      <c r="H19" s="9">
        <v>41227.675</v>
      </c>
      <c r="I19" s="10">
        <f t="shared" si="2"/>
        <v>12.922222222223354</v>
      </c>
      <c r="J19" s="9">
        <f t="shared" si="0"/>
        <v>0.04444444444379769</v>
      </c>
      <c r="K19" s="64">
        <f t="shared" si="1"/>
        <v>1.0666666666511446</v>
      </c>
      <c r="L19" s="8">
        <v>25</v>
      </c>
      <c r="M19" s="8">
        <v>6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120" s="8" customFormat="1" ht="15">
      <c r="A20" s="129">
        <v>10</v>
      </c>
      <c r="B20" s="101">
        <v>41216</v>
      </c>
      <c r="C20" s="159" t="s">
        <v>114</v>
      </c>
      <c r="D20" s="158" t="s">
        <v>115</v>
      </c>
      <c r="E20" s="99">
        <v>41216.677083333336</v>
      </c>
      <c r="F20" s="100">
        <v>41216.74513888889</v>
      </c>
      <c r="G20" s="54" t="s">
        <v>116</v>
      </c>
      <c r="H20" s="9">
        <v>41216.74513888889</v>
      </c>
      <c r="I20" s="10">
        <f t="shared" si="2"/>
        <v>0</v>
      </c>
      <c r="J20" s="9">
        <f t="shared" si="0"/>
        <v>0.06805555555183673</v>
      </c>
      <c r="K20" s="64">
        <f t="shared" si="1"/>
        <v>1.6333333332440816</v>
      </c>
      <c r="L20" s="8">
        <v>80</v>
      </c>
      <c r="M20" s="8">
        <v>6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</row>
    <row r="21" spans="1:120" s="8" customFormat="1" ht="15">
      <c r="A21" s="8">
        <v>11</v>
      </c>
      <c r="B21" s="101">
        <v>41219</v>
      </c>
      <c r="C21" s="108" t="s">
        <v>117</v>
      </c>
      <c r="D21" s="122" t="s">
        <v>126</v>
      </c>
      <c r="E21" s="99">
        <v>41219.313888888886</v>
      </c>
      <c r="F21" s="100">
        <v>41219.35486111111</v>
      </c>
      <c r="G21" s="87" t="s">
        <v>118</v>
      </c>
      <c r="H21" s="9">
        <v>41219.65625</v>
      </c>
      <c r="I21" s="10">
        <f t="shared" si="2"/>
        <v>0.3013888888890506</v>
      </c>
      <c r="J21" s="9">
        <f t="shared" si="0"/>
        <v>0.04097222222480923</v>
      </c>
      <c r="K21" s="64">
        <f t="shared" si="1"/>
        <v>0.9833333333954215</v>
      </c>
      <c r="L21" s="8">
        <v>30</v>
      </c>
      <c r="M21" s="8">
        <v>10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1:14" s="45" customFormat="1" ht="15">
      <c r="A22" s="129">
        <v>12</v>
      </c>
      <c r="B22" s="102">
        <v>41221</v>
      </c>
      <c r="C22" s="108" t="s">
        <v>127</v>
      </c>
      <c r="D22" s="116" t="s">
        <v>128</v>
      </c>
      <c r="E22" s="103">
        <v>41221.09166666667</v>
      </c>
      <c r="F22" s="104">
        <v>41221.115277777775</v>
      </c>
      <c r="G22" s="124" t="s">
        <v>14</v>
      </c>
      <c r="H22" s="18">
        <v>41232.62847222222</v>
      </c>
      <c r="I22" s="10">
        <f t="shared" si="2"/>
        <v>11.513194444443798</v>
      </c>
      <c r="J22" s="9">
        <f t="shared" si="0"/>
        <v>0.02361111110803904</v>
      </c>
      <c r="K22" s="64">
        <f t="shared" si="1"/>
        <v>0.566666666592937</v>
      </c>
      <c r="L22" s="8">
        <v>30</v>
      </c>
      <c r="M22" s="8">
        <v>6</v>
      </c>
      <c r="N22" s="8"/>
    </row>
    <row r="23" spans="1:14" s="32" customFormat="1" ht="15">
      <c r="A23" s="8">
        <v>13</v>
      </c>
      <c r="B23" s="35">
        <v>41223</v>
      </c>
      <c r="C23" s="108" t="s">
        <v>135</v>
      </c>
      <c r="D23" s="127" t="s">
        <v>136</v>
      </c>
      <c r="E23" s="69">
        <v>41223.413194444445</v>
      </c>
      <c r="F23" s="34">
        <v>41223.44236111111</v>
      </c>
      <c r="G23" s="50" t="s">
        <v>14</v>
      </c>
      <c r="H23" s="34">
        <v>41228.663194444445</v>
      </c>
      <c r="I23" s="10">
        <f t="shared" si="2"/>
        <v>5.220833333332848</v>
      </c>
      <c r="J23" s="9">
        <f t="shared" si="0"/>
        <v>0.02916666666715173</v>
      </c>
      <c r="K23" s="64">
        <f t="shared" si="1"/>
        <v>0.7000000000116415</v>
      </c>
      <c r="L23" s="8">
        <v>60</v>
      </c>
      <c r="M23" s="8">
        <v>6</v>
      </c>
      <c r="N23" s="22"/>
    </row>
    <row r="24" spans="1:14" s="32" customFormat="1" ht="30.75">
      <c r="A24" s="129">
        <v>14</v>
      </c>
      <c r="B24" s="35">
        <v>41231</v>
      </c>
      <c r="C24" s="154" t="s">
        <v>150</v>
      </c>
      <c r="D24" s="148" t="s">
        <v>152</v>
      </c>
      <c r="E24" s="69">
        <v>41231.28125</v>
      </c>
      <c r="F24" s="34">
        <v>41231.28125</v>
      </c>
      <c r="G24" s="50" t="s">
        <v>14</v>
      </c>
      <c r="H24" s="34">
        <v>41236.64236111111</v>
      </c>
      <c r="I24" s="10">
        <f t="shared" si="2"/>
        <v>5.361111111109494</v>
      </c>
      <c r="J24" s="9">
        <f t="shared" si="0"/>
        <v>0</v>
      </c>
      <c r="K24" s="64">
        <f t="shared" si="1"/>
        <v>0</v>
      </c>
      <c r="L24" s="8">
        <v>170</v>
      </c>
      <c r="M24" s="8">
        <v>6</v>
      </c>
      <c r="N24" s="22"/>
    </row>
    <row r="25" spans="1:14" s="32" customFormat="1" ht="15">
      <c r="A25" s="8">
        <v>15</v>
      </c>
      <c r="B25" s="35">
        <v>41231</v>
      </c>
      <c r="C25" s="144" t="s">
        <v>153</v>
      </c>
      <c r="D25" s="148" t="s">
        <v>151</v>
      </c>
      <c r="E25" s="69">
        <v>41231.5625</v>
      </c>
      <c r="F25" s="34">
        <v>41231.60763888889</v>
      </c>
      <c r="G25" s="50" t="s">
        <v>14</v>
      </c>
      <c r="H25" s="34">
        <v>41235.63888888889</v>
      </c>
      <c r="I25" s="10">
        <f t="shared" si="2"/>
        <v>4.03125</v>
      </c>
      <c r="J25" s="9">
        <f t="shared" si="0"/>
        <v>0.04513888889050577</v>
      </c>
      <c r="K25" s="64">
        <f t="shared" si="1"/>
        <v>1.0833333333721384</v>
      </c>
      <c r="L25" s="8">
        <v>10</v>
      </c>
      <c r="M25" s="8">
        <v>6</v>
      </c>
      <c r="N25" s="22"/>
    </row>
    <row r="26" spans="1:14" s="32" customFormat="1" ht="30.75">
      <c r="A26" s="129">
        <v>16</v>
      </c>
      <c r="B26" s="35">
        <v>41235</v>
      </c>
      <c r="C26" s="141" t="s">
        <v>154</v>
      </c>
      <c r="D26" s="148" t="s">
        <v>155</v>
      </c>
      <c r="E26" s="69">
        <v>41235.8875</v>
      </c>
      <c r="F26" s="34">
        <v>41235.895833333336</v>
      </c>
      <c r="G26" s="50" t="s">
        <v>14</v>
      </c>
      <c r="H26" s="34">
        <v>41272.64791666667</v>
      </c>
      <c r="I26" s="10">
        <f t="shared" si="2"/>
        <v>36.75208333333285</v>
      </c>
      <c r="J26" s="9">
        <f t="shared" si="0"/>
        <v>0.008333333338669036</v>
      </c>
      <c r="K26" s="64">
        <f t="shared" si="1"/>
        <v>0.20000000012805685</v>
      </c>
      <c r="L26" s="8">
        <v>250</v>
      </c>
      <c r="M26" s="8">
        <v>6</v>
      </c>
      <c r="N26" s="22"/>
    </row>
    <row r="27" spans="1:14" s="32" customFormat="1" ht="15">
      <c r="A27" s="8">
        <v>17</v>
      </c>
      <c r="B27" s="35">
        <v>41239</v>
      </c>
      <c r="C27" s="141" t="s">
        <v>156</v>
      </c>
      <c r="D27" s="148" t="s">
        <v>157</v>
      </c>
      <c r="E27" s="69">
        <v>41239.0625</v>
      </c>
      <c r="F27" s="34">
        <v>41239.086805555555</v>
      </c>
      <c r="G27" s="50" t="s">
        <v>14</v>
      </c>
      <c r="H27" s="34">
        <v>41261.63888888889</v>
      </c>
      <c r="I27" s="10">
        <f t="shared" si="2"/>
        <v>22.55208333333576</v>
      </c>
      <c r="J27" s="9">
        <f t="shared" si="0"/>
        <v>0.024305555554747116</v>
      </c>
      <c r="K27" s="64">
        <f t="shared" si="1"/>
        <v>0.5833333333139308</v>
      </c>
      <c r="L27" s="8">
        <v>25</v>
      </c>
      <c r="M27" s="8">
        <v>6</v>
      </c>
      <c r="N27" s="22"/>
    </row>
    <row r="28" spans="1:14" ht="15">
      <c r="A28" s="129">
        <v>18</v>
      </c>
      <c r="B28" s="81">
        <v>41239</v>
      </c>
      <c r="C28" s="112" t="s">
        <v>158</v>
      </c>
      <c r="D28" s="148" t="s">
        <v>159</v>
      </c>
      <c r="E28" s="164">
        <v>41239.583333333336</v>
      </c>
      <c r="F28" s="143">
        <v>41239.583333333336</v>
      </c>
      <c r="G28" s="124" t="s">
        <v>14</v>
      </c>
      <c r="H28" s="9">
        <v>41262.45347222222</v>
      </c>
      <c r="I28" s="10">
        <f t="shared" si="2"/>
        <v>22.870138888887595</v>
      </c>
      <c r="J28" s="9">
        <f t="shared" si="0"/>
        <v>0</v>
      </c>
      <c r="K28" s="64">
        <f t="shared" si="1"/>
        <v>0</v>
      </c>
      <c r="L28" s="8">
        <v>10</v>
      </c>
      <c r="M28" s="8">
        <v>6</v>
      </c>
      <c r="N28" s="8"/>
    </row>
    <row r="29" spans="1:14" ht="30.75">
      <c r="A29" s="8">
        <v>19</v>
      </c>
      <c r="B29" s="82">
        <v>41246</v>
      </c>
      <c r="C29" s="112" t="s">
        <v>160</v>
      </c>
      <c r="D29" s="148" t="s">
        <v>161</v>
      </c>
      <c r="E29" s="83">
        <v>41246.055555555555</v>
      </c>
      <c r="F29" s="9">
        <v>41246.14236111111</v>
      </c>
      <c r="G29" s="87" t="s">
        <v>14</v>
      </c>
      <c r="H29" s="9">
        <v>41250.458333333336</v>
      </c>
      <c r="I29" s="10">
        <f t="shared" si="2"/>
        <v>4.315972222226264</v>
      </c>
      <c r="J29" s="9">
        <f t="shared" si="0"/>
        <v>0.08680555555474712</v>
      </c>
      <c r="K29" s="64">
        <f t="shared" si="1"/>
        <v>2.083333333313931</v>
      </c>
      <c r="L29" s="8">
        <v>180</v>
      </c>
      <c r="M29" s="8">
        <v>6</v>
      </c>
      <c r="N29" s="8"/>
    </row>
    <row r="30" spans="1:14" ht="30.75">
      <c r="A30" s="129">
        <v>20</v>
      </c>
      <c r="B30" s="81">
        <v>41247</v>
      </c>
      <c r="C30" s="87" t="s">
        <v>183</v>
      </c>
      <c r="D30" s="16" t="s">
        <v>197</v>
      </c>
      <c r="E30" s="83">
        <v>41247.268055555556</v>
      </c>
      <c r="F30" s="9">
        <v>41247.27013888889</v>
      </c>
      <c r="G30" s="87" t="s">
        <v>14</v>
      </c>
      <c r="H30" s="9">
        <v>41255.631944444445</v>
      </c>
      <c r="I30" s="10">
        <f t="shared" si="2"/>
        <v>8.361805555556202</v>
      </c>
      <c r="J30" s="9">
        <f t="shared" si="0"/>
        <v>0.0020833333328482695</v>
      </c>
      <c r="K30" s="64">
        <f t="shared" si="1"/>
        <v>0.04999999998835847</v>
      </c>
      <c r="L30" s="8">
        <v>150</v>
      </c>
      <c r="M30" s="8">
        <v>6</v>
      </c>
      <c r="N30" s="8"/>
    </row>
    <row r="31" spans="1:14" ht="15">
      <c r="A31" s="8">
        <v>21</v>
      </c>
      <c r="B31" s="81">
        <v>41248</v>
      </c>
      <c r="C31" s="119" t="s">
        <v>185</v>
      </c>
      <c r="D31" s="167"/>
      <c r="E31" s="34">
        <v>41248.89166666667</v>
      </c>
      <c r="F31" s="34">
        <v>41248.9125</v>
      </c>
      <c r="G31" s="87" t="s">
        <v>55</v>
      </c>
      <c r="H31" s="9">
        <v>41248.9125</v>
      </c>
      <c r="I31" s="10">
        <f t="shared" si="2"/>
        <v>0</v>
      </c>
      <c r="J31" s="9">
        <f t="shared" si="0"/>
        <v>0.020833333328482695</v>
      </c>
      <c r="K31" s="64">
        <f t="shared" si="1"/>
        <v>0.4999999998835847</v>
      </c>
      <c r="L31" s="8">
        <v>40</v>
      </c>
      <c r="M31" s="8">
        <v>6</v>
      </c>
      <c r="N31" s="8"/>
    </row>
    <row r="32" spans="1:14" ht="15">
      <c r="A32" s="129">
        <v>22</v>
      </c>
      <c r="B32" s="81">
        <v>41249</v>
      </c>
      <c r="C32" s="108" t="s">
        <v>186</v>
      </c>
      <c r="D32" s="93" t="s">
        <v>187</v>
      </c>
      <c r="E32" s="83">
        <v>41249.157638888886</v>
      </c>
      <c r="F32" s="9">
        <v>41249.194444444445</v>
      </c>
      <c r="G32" s="87" t="s">
        <v>14</v>
      </c>
      <c r="H32" s="9">
        <v>41254.68402777778</v>
      </c>
      <c r="I32" s="10">
        <f t="shared" si="2"/>
        <v>5.489583333335759</v>
      </c>
      <c r="J32" s="9">
        <f t="shared" si="0"/>
        <v>0.03680555555911269</v>
      </c>
      <c r="K32" s="64">
        <f t="shared" si="1"/>
        <v>0.8833333334187046</v>
      </c>
      <c r="L32" s="8">
        <v>50</v>
      </c>
      <c r="M32" s="8">
        <v>6</v>
      </c>
      <c r="N32" s="8"/>
    </row>
    <row r="33" spans="1:14" ht="15">
      <c r="A33" s="8">
        <v>23</v>
      </c>
      <c r="B33" s="81">
        <v>41252</v>
      </c>
      <c r="C33" s="87" t="s">
        <v>193</v>
      </c>
      <c r="D33" s="87" t="s">
        <v>194</v>
      </c>
      <c r="E33" s="83">
        <v>41252.68263888889</v>
      </c>
      <c r="F33" s="9">
        <v>41252.70347222222</v>
      </c>
      <c r="G33" s="87" t="s">
        <v>14</v>
      </c>
      <c r="H33" s="9">
        <v>41257.520833333336</v>
      </c>
      <c r="I33" s="10">
        <f t="shared" si="2"/>
        <v>4.817361111112405</v>
      </c>
      <c r="J33" s="9">
        <f t="shared" si="0"/>
        <v>0.020833333335758653</v>
      </c>
      <c r="K33" s="64">
        <f t="shared" si="1"/>
        <v>0.5000000000582077</v>
      </c>
      <c r="L33" s="8">
        <v>30</v>
      </c>
      <c r="M33" s="8">
        <v>6</v>
      </c>
      <c r="N33" s="8"/>
    </row>
    <row r="34" spans="1:14" ht="15">
      <c r="A34" s="129">
        <v>24</v>
      </c>
      <c r="B34" s="81">
        <v>41261</v>
      </c>
      <c r="C34" s="93" t="s">
        <v>200</v>
      </c>
      <c r="D34" s="93" t="s">
        <v>201</v>
      </c>
      <c r="E34" s="83">
        <v>41261.350694444445</v>
      </c>
      <c r="F34" s="9">
        <v>41261.385416666664</v>
      </c>
      <c r="G34" s="87" t="s">
        <v>202</v>
      </c>
      <c r="H34" s="9">
        <v>41261.708333333336</v>
      </c>
      <c r="I34" s="10">
        <f t="shared" si="2"/>
        <v>0.3229166666715173</v>
      </c>
      <c r="J34" s="9">
        <f t="shared" si="0"/>
        <v>0.03472222221898846</v>
      </c>
      <c r="K34" s="64">
        <f t="shared" si="1"/>
        <v>0.8333333332557231</v>
      </c>
      <c r="L34" s="8">
        <v>30</v>
      </c>
      <c r="M34" s="8">
        <v>6</v>
      </c>
      <c r="N34" s="8"/>
    </row>
    <row r="35" spans="1:14" ht="30.75">
      <c r="A35" s="8">
        <v>25</v>
      </c>
      <c r="B35" s="81">
        <v>41270</v>
      </c>
      <c r="C35" s="68" t="s">
        <v>210</v>
      </c>
      <c r="D35" s="115" t="s">
        <v>211</v>
      </c>
      <c r="E35" s="83">
        <v>41270.427083333336</v>
      </c>
      <c r="F35" s="9">
        <v>41270.450694444444</v>
      </c>
      <c r="G35" s="87" t="s">
        <v>212</v>
      </c>
      <c r="H35" s="9">
        <v>41271.583333333336</v>
      </c>
      <c r="I35" s="10">
        <f t="shared" si="2"/>
        <v>1.132638888891961</v>
      </c>
      <c r="J35" s="9">
        <f t="shared" si="0"/>
        <v>0.02361111110803904</v>
      </c>
      <c r="K35" s="64">
        <f t="shared" si="1"/>
        <v>0.566666666592937</v>
      </c>
      <c r="L35" s="8">
        <v>80</v>
      </c>
      <c r="M35" s="8">
        <v>6</v>
      </c>
      <c r="N35" s="8"/>
    </row>
    <row r="36" spans="1:14" ht="15">
      <c r="A36" s="129">
        <v>26</v>
      </c>
      <c r="B36" s="81">
        <v>41272</v>
      </c>
      <c r="C36" s="124" t="s">
        <v>216</v>
      </c>
      <c r="D36" s="87"/>
      <c r="E36" s="83">
        <v>41272.381944444445</v>
      </c>
      <c r="F36" s="9">
        <v>41272.41180555556</v>
      </c>
      <c r="G36" s="87" t="s">
        <v>55</v>
      </c>
      <c r="H36" s="9">
        <v>41272.41180555556</v>
      </c>
      <c r="I36" s="10">
        <f t="shared" si="2"/>
        <v>0</v>
      </c>
      <c r="J36" s="9">
        <f t="shared" si="0"/>
        <v>0.029861111113859806</v>
      </c>
      <c r="K36" s="64">
        <f t="shared" si="1"/>
        <v>0.7166666667326353</v>
      </c>
      <c r="L36" s="8">
        <v>110</v>
      </c>
      <c r="M36" s="8">
        <v>6</v>
      </c>
      <c r="N36" s="8"/>
    </row>
    <row r="37" spans="1:14" s="32" customFormat="1" ht="12.75">
      <c r="A37" s="46"/>
      <c r="B37" s="21"/>
      <c r="C37" s="22"/>
      <c r="D37" s="23"/>
      <c r="E37" s="9"/>
      <c r="F37" s="9"/>
      <c r="G37" s="22"/>
      <c r="H37" s="25"/>
      <c r="I37" s="10"/>
      <c r="J37" s="25"/>
      <c r="K37" s="65"/>
      <c r="L37" s="22"/>
      <c r="M37" s="22"/>
      <c r="N37" s="22"/>
    </row>
    <row r="38" spans="1:14" s="32" customFormat="1" ht="12.75">
      <c r="A38" s="179" t="s">
        <v>21</v>
      </c>
      <c r="B38" s="180"/>
      <c r="C38" s="22"/>
      <c r="D38" s="22"/>
      <c r="E38" s="9"/>
      <c r="F38" s="19">
        <f>AVERAGE(J11:J36)</f>
        <v>0.030742521367546242</v>
      </c>
      <c r="G38" s="22"/>
      <c r="H38" s="25"/>
      <c r="I38" s="13">
        <f>AVERAGE(I11:I36)</f>
        <v>7.903071581197694</v>
      </c>
      <c r="J38" s="25"/>
      <c r="K38" s="65"/>
      <c r="L38" s="22"/>
      <c r="M38" s="22"/>
      <c r="N38" s="22"/>
    </row>
    <row r="39" spans="1:14" ht="15">
      <c r="A39" s="11"/>
      <c r="B39" s="182" t="s">
        <v>27</v>
      </c>
      <c r="C39" s="191"/>
      <c r="D39" s="191"/>
      <c r="E39" s="183"/>
      <c r="F39" s="183"/>
      <c r="G39" s="191"/>
      <c r="H39" s="183"/>
      <c r="I39" s="184"/>
      <c r="J39" s="9"/>
      <c r="K39" s="64"/>
      <c r="L39" s="8"/>
      <c r="M39" s="8"/>
      <c r="N39" s="8"/>
    </row>
    <row r="40" spans="1:14" ht="15">
      <c r="A40" s="22">
        <v>1</v>
      </c>
      <c r="B40" s="77">
        <v>41217</v>
      </c>
      <c r="C40" s="108" t="s">
        <v>119</v>
      </c>
      <c r="D40" s="108" t="s">
        <v>98</v>
      </c>
      <c r="E40" s="78">
        <v>41217.73055555556</v>
      </c>
      <c r="F40" s="79">
        <v>41217.73402777778</v>
      </c>
      <c r="G40" s="93" t="s">
        <v>120</v>
      </c>
      <c r="H40" s="80">
        <v>41217.73402777778</v>
      </c>
      <c r="I40" s="10">
        <f>H40-F40</f>
        <v>0</v>
      </c>
      <c r="J40" s="9">
        <f>F40-E40</f>
        <v>0.0034722222189884633</v>
      </c>
      <c r="K40" s="64">
        <f>J40*24</f>
        <v>0.08333333325572312</v>
      </c>
      <c r="L40" s="8">
        <v>10</v>
      </c>
      <c r="M40" s="8">
        <v>10</v>
      </c>
      <c r="N40" s="8"/>
    </row>
    <row r="41" spans="1:14" ht="46.5">
      <c r="A41" s="22">
        <v>2</v>
      </c>
      <c r="B41" s="77">
        <v>41232</v>
      </c>
      <c r="C41" s="128" t="s">
        <v>166</v>
      </c>
      <c r="D41" s="68" t="s">
        <v>167</v>
      </c>
      <c r="E41" s="78">
        <v>41232.84097222222</v>
      </c>
      <c r="F41" s="79">
        <v>41232.85555555556</v>
      </c>
      <c r="G41" s="68" t="s">
        <v>168</v>
      </c>
      <c r="H41" s="80">
        <v>41234.677083333336</v>
      </c>
      <c r="I41" s="10">
        <f>H41-F41</f>
        <v>1.8215277777781012</v>
      </c>
      <c r="J41" s="9">
        <f>F41-E41</f>
        <v>0.014583333337213844</v>
      </c>
      <c r="K41" s="64">
        <f>J41*24</f>
        <v>0.35000000009313226</v>
      </c>
      <c r="L41" s="8">
        <v>10</v>
      </c>
      <c r="M41" s="8">
        <v>10</v>
      </c>
      <c r="N41" s="8"/>
    </row>
    <row r="42" spans="1:14" ht="15">
      <c r="A42" s="22">
        <v>3</v>
      </c>
      <c r="B42" s="77">
        <v>41242</v>
      </c>
      <c r="C42" s="128" t="s">
        <v>171</v>
      </c>
      <c r="D42" s="68" t="s">
        <v>170</v>
      </c>
      <c r="E42" s="78">
        <v>41242.31180555555</v>
      </c>
      <c r="F42" s="79">
        <v>41242.34722222222</v>
      </c>
      <c r="G42" s="68" t="s">
        <v>105</v>
      </c>
      <c r="H42" s="80">
        <v>41242.34722222222</v>
      </c>
      <c r="I42" s="10">
        <f>H42-F42</f>
        <v>0</v>
      </c>
      <c r="J42" s="9">
        <f>F42-E42</f>
        <v>0.03541666666569654</v>
      </c>
      <c r="K42" s="64">
        <f>J42*24</f>
        <v>0.8499999999767169</v>
      </c>
      <c r="L42" s="8">
        <v>10</v>
      </c>
      <c r="M42" s="8">
        <v>10</v>
      </c>
      <c r="N42" s="8"/>
    </row>
    <row r="43" spans="1:14" ht="17.25" customHeight="1">
      <c r="A43" s="22">
        <v>4</v>
      </c>
      <c r="B43" s="77">
        <v>41271</v>
      </c>
      <c r="C43" s="108" t="s">
        <v>217</v>
      </c>
      <c r="D43" s="166" t="s">
        <v>98</v>
      </c>
      <c r="E43" s="78">
        <v>41271.91458333333</v>
      </c>
      <c r="F43" s="27">
        <v>41271.919444444444</v>
      </c>
      <c r="G43" s="60" t="s">
        <v>55</v>
      </c>
      <c r="H43" s="25">
        <v>41271.919444444444</v>
      </c>
      <c r="I43" s="10">
        <f>H43-F43</f>
        <v>0</v>
      </c>
      <c r="J43" s="9">
        <f>F43-E43</f>
        <v>0.004861111112404615</v>
      </c>
      <c r="K43" s="64">
        <f>J43*24</f>
        <v>0.11666666669771075</v>
      </c>
      <c r="L43" s="8">
        <v>10</v>
      </c>
      <c r="M43" s="8">
        <v>10</v>
      </c>
      <c r="N43" s="8"/>
    </row>
    <row r="44" spans="1:14" ht="15">
      <c r="A44" s="11"/>
      <c r="B44" s="77"/>
      <c r="C44" s="87"/>
      <c r="D44" s="116"/>
      <c r="E44" s="27"/>
      <c r="F44" s="27"/>
      <c r="G44" s="42"/>
      <c r="H44" s="25"/>
      <c r="I44" s="10"/>
      <c r="J44" s="9"/>
      <c r="K44" s="64">
        <f>J44*24</f>
        <v>0</v>
      </c>
      <c r="L44" s="8"/>
      <c r="M44" s="8"/>
      <c r="N44" s="8"/>
    </row>
    <row r="45" spans="1:14" ht="12.75">
      <c r="A45" s="179" t="s">
        <v>20</v>
      </c>
      <c r="B45" s="180"/>
      <c r="C45" s="125"/>
      <c r="D45" s="23"/>
      <c r="E45" s="27"/>
      <c r="F45" s="19">
        <f>AVERAGE(J40:J43)</f>
        <v>0.014583333333575865</v>
      </c>
      <c r="G45" s="22"/>
      <c r="H45" s="25"/>
      <c r="I45" s="13">
        <f>AVERAGE(I11:I44)</f>
        <v>6.9420793700037375</v>
      </c>
      <c r="J45" s="9"/>
      <c r="K45" s="64"/>
      <c r="L45" s="8"/>
      <c r="M45" s="8"/>
      <c r="N45" s="8"/>
    </row>
    <row r="46" spans="1:14" ht="12.75">
      <c r="A46" s="11"/>
      <c r="B46" s="11"/>
      <c r="C46" s="11"/>
      <c r="D46" s="20"/>
      <c r="E46" s="27"/>
      <c r="F46" s="27"/>
      <c r="G46" s="11"/>
      <c r="H46" s="12"/>
      <c r="I46" s="10"/>
      <c r="J46" s="9"/>
      <c r="K46" s="64"/>
      <c r="L46" s="8"/>
      <c r="M46" s="8"/>
      <c r="N46" s="8"/>
    </row>
    <row r="47" spans="1:14" ht="15">
      <c r="A47" s="11"/>
      <c r="B47" s="182" t="s">
        <v>28</v>
      </c>
      <c r="C47" s="183"/>
      <c r="D47" s="183"/>
      <c r="E47" s="183"/>
      <c r="F47" s="183"/>
      <c r="G47" s="183"/>
      <c r="H47" s="183"/>
      <c r="I47" s="184"/>
      <c r="J47" s="9"/>
      <c r="K47" s="64"/>
      <c r="L47" s="8"/>
      <c r="M47" s="8"/>
      <c r="N47" s="8"/>
    </row>
    <row r="48" spans="1:10" ht="12.75">
      <c r="A48" s="177"/>
      <c r="B48" s="178"/>
      <c r="C48" s="178"/>
      <c r="D48" s="178"/>
      <c r="E48" s="178"/>
      <c r="F48" s="178"/>
      <c r="G48" s="178"/>
      <c r="H48" s="178"/>
      <c r="I48" s="178"/>
      <c r="J48" s="178"/>
    </row>
    <row r="49" spans="1:14" s="32" customFormat="1" ht="15">
      <c r="A49" s="22">
        <v>1</v>
      </c>
      <c r="B49" s="35">
        <v>41185</v>
      </c>
      <c r="C49" s="108" t="s">
        <v>42</v>
      </c>
      <c r="D49" s="108" t="s">
        <v>43</v>
      </c>
      <c r="E49" s="67">
        <v>41185.54652777778</v>
      </c>
      <c r="F49" s="39">
        <v>41185.677083333336</v>
      </c>
      <c r="G49" s="49" t="s">
        <v>44</v>
      </c>
      <c r="H49" s="34">
        <v>41185.691666666666</v>
      </c>
      <c r="I49" s="10">
        <f>H49-F49</f>
        <v>0.014583333329937886</v>
      </c>
      <c r="J49" s="9">
        <f>F49-E49</f>
        <v>0.1305555555591127</v>
      </c>
      <c r="K49" s="64">
        <f aca="true" t="shared" si="3" ref="K49:K58">J49*24</f>
        <v>3.1333333334187046</v>
      </c>
      <c r="L49" s="43">
        <v>10</v>
      </c>
      <c r="M49" s="8">
        <v>10</v>
      </c>
      <c r="N49" s="22"/>
    </row>
    <row r="50" spans="1:14" s="32" customFormat="1" ht="21" customHeight="1">
      <c r="A50" s="22">
        <v>2</v>
      </c>
      <c r="B50" s="35">
        <v>41190</v>
      </c>
      <c r="C50" s="16" t="s">
        <v>56</v>
      </c>
      <c r="D50" s="16" t="s">
        <v>57</v>
      </c>
      <c r="E50" s="67">
        <v>41190.470138888886</v>
      </c>
      <c r="F50" s="34">
        <v>41190.49722222222</v>
      </c>
      <c r="G50" s="56" t="s">
        <v>58</v>
      </c>
      <c r="H50" s="34">
        <v>41190.52361111111</v>
      </c>
      <c r="I50" s="10">
        <f aca="true" t="shared" si="4" ref="I50:I58">H50-F50</f>
        <v>0.026388888887595385</v>
      </c>
      <c r="J50" s="9">
        <f aca="true" t="shared" si="5" ref="J50:J58">F50-E50</f>
        <v>0.02708333333430346</v>
      </c>
      <c r="K50" s="64">
        <f t="shared" si="3"/>
        <v>0.6500000000232831</v>
      </c>
      <c r="L50" s="43">
        <v>10</v>
      </c>
      <c r="M50" s="8">
        <v>10</v>
      </c>
      <c r="N50" s="22"/>
    </row>
    <row r="51" spans="1:14" s="32" customFormat="1" ht="19.5" customHeight="1">
      <c r="A51" s="22">
        <v>3</v>
      </c>
      <c r="B51" s="35">
        <v>41194</v>
      </c>
      <c r="C51" s="16" t="s">
        <v>72</v>
      </c>
      <c r="D51" s="108" t="s">
        <v>57</v>
      </c>
      <c r="E51" s="67">
        <v>41194.76388888889</v>
      </c>
      <c r="F51" s="34">
        <v>41194.802083333336</v>
      </c>
      <c r="G51" s="123" t="s">
        <v>73</v>
      </c>
      <c r="H51" s="34">
        <v>41194.802083333336</v>
      </c>
      <c r="I51" s="10">
        <f t="shared" si="4"/>
        <v>0</v>
      </c>
      <c r="J51" s="9">
        <f t="shared" si="5"/>
        <v>0.038194444445252884</v>
      </c>
      <c r="K51" s="64">
        <f t="shared" si="3"/>
        <v>0.9166666666860692</v>
      </c>
      <c r="L51" s="43">
        <v>10</v>
      </c>
      <c r="M51" s="8">
        <v>10</v>
      </c>
      <c r="N51" s="22"/>
    </row>
    <row r="52" spans="1:14" s="32" customFormat="1" ht="30.75">
      <c r="A52" s="22">
        <v>4</v>
      </c>
      <c r="B52" s="35">
        <v>41195</v>
      </c>
      <c r="C52" s="108" t="s">
        <v>71</v>
      </c>
      <c r="D52" s="108" t="s">
        <v>57</v>
      </c>
      <c r="E52" s="67">
        <v>41195.57777777778</v>
      </c>
      <c r="F52" s="34">
        <v>41195.600694444445</v>
      </c>
      <c r="G52" s="123" t="s">
        <v>74</v>
      </c>
      <c r="H52" s="34">
        <v>41195.69236111111</v>
      </c>
      <c r="I52" s="10">
        <f t="shared" si="4"/>
        <v>0.09166666666715173</v>
      </c>
      <c r="J52" s="9">
        <f t="shared" si="5"/>
        <v>0.022916666668606922</v>
      </c>
      <c r="K52" s="64">
        <f t="shared" si="3"/>
        <v>0.5500000000465661</v>
      </c>
      <c r="L52" s="43">
        <v>10</v>
      </c>
      <c r="M52" s="8">
        <v>10</v>
      </c>
      <c r="N52" s="22"/>
    </row>
    <row r="53" spans="1:14" s="32" customFormat="1" ht="30.75">
      <c r="A53" s="22">
        <v>5</v>
      </c>
      <c r="B53" s="35">
        <v>41200</v>
      </c>
      <c r="C53" s="87" t="s">
        <v>80</v>
      </c>
      <c r="D53" s="127" t="s">
        <v>81</v>
      </c>
      <c r="E53" s="67">
        <v>41200.89791666667</v>
      </c>
      <c r="F53" s="34">
        <v>41200.92222222222</v>
      </c>
      <c r="G53" s="150" t="s">
        <v>82</v>
      </c>
      <c r="H53" s="34">
        <v>41201.40625</v>
      </c>
      <c r="I53" s="10">
        <f>H52-F52</f>
        <v>0.09166666666715173</v>
      </c>
      <c r="J53" s="9">
        <f t="shared" si="5"/>
        <v>0.024305555554747116</v>
      </c>
      <c r="K53" s="64">
        <f t="shared" si="3"/>
        <v>0.5833333333139308</v>
      </c>
      <c r="L53" s="43">
        <v>10</v>
      </c>
      <c r="M53" s="8">
        <v>10</v>
      </c>
      <c r="N53" s="22"/>
    </row>
    <row r="54" spans="1:14" s="32" customFormat="1" ht="42">
      <c r="A54" s="22">
        <v>6</v>
      </c>
      <c r="B54" s="35">
        <v>41203</v>
      </c>
      <c r="C54" s="123" t="s">
        <v>84</v>
      </c>
      <c r="D54" s="87" t="s">
        <v>85</v>
      </c>
      <c r="E54" s="67">
        <v>41203.46388888889</v>
      </c>
      <c r="F54" s="36">
        <v>41203.475694444445</v>
      </c>
      <c r="G54" s="142" t="s">
        <v>86</v>
      </c>
      <c r="H54" s="34">
        <v>41203.552083333336</v>
      </c>
      <c r="I54" s="10">
        <f>H53-F53</f>
        <v>0.48402777777664596</v>
      </c>
      <c r="J54" s="9">
        <f t="shared" si="5"/>
        <v>0.011805555557657499</v>
      </c>
      <c r="K54" s="64">
        <f t="shared" si="3"/>
        <v>0.28333333338378</v>
      </c>
      <c r="L54" s="43">
        <v>10</v>
      </c>
      <c r="M54" s="8">
        <v>10</v>
      </c>
      <c r="N54" s="22"/>
    </row>
    <row r="55" spans="1:14" s="32" customFormat="1" ht="15">
      <c r="A55" s="22">
        <v>7</v>
      </c>
      <c r="B55" s="35">
        <v>41209</v>
      </c>
      <c r="C55" s="87" t="s">
        <v>101</v>
      </c>
      <c r="D55" s="121" t="s">
        <v>104</v>
      </c>
      <c r="E55" s="67">
        <v>41209.381944444445</v>
      </c>
      <c r="F55" s="34">
        <v>41209.427083333336</v>
      </c>
      <c r="G55" s="56" t="s">
        <v>105</v>
      </c>
      <c r="H55" s="34">
        <v>41209.427083333336</v>
      </c>
      <c r="I55" s="10">
        <f t="shared" si="4"/>
        <v>0</v>
      </c>
      <c r="J55" s="9">
        <f t="shared" si="5"/>
        <v>0.04513888889050577</v>
      </c>
      <c r="K55" s="64">
        <f t="shared" si="3"/>
        <v>1.0833333333721384</v>
      </c>
      <c r="L55" s="43">
        <v>10</v>
      </c>
      <c r="M55" s="8">
        <v>10</v>
      </c>
      <c r="N55" s="22"/>
    </row>
    <row r="56" spans="1:14" s="32" customFormat="1" ht="15">
      <c r="A56" s="22">
        <v>8</v>
      </c>
      <c r="B56" s="35">
        <v>41240</v>
      </c>
      <c r="C56" s="123" t="s">
        <v>80</v>
      </c>
      <c r="D56" s="155" t="s">
        <v>169</v>
      </c>
      <c r="E56" s="67">
        <v>41240.62152777778</v>
      </c>
      <c r="F56" s="34">
        <v>41240.635416666664</v>
      </c>
      <c r="G56" s="56" t="s">
        <v>14</v>
      </c>
      <c r="H56" s="34">
        <v>41241.69097222222</v>
      </c>
      <c r="I56" s="10">
        <f t="shared" si="4"/>
        <v>1.0555555555547471</v>
      </c>
      <c r="J56" s="9">
        <f t="shared" si="5"/>
        <v>0.01388888888322981</v>
      </c>
      <c r="K56" s="64">
        <f t="shared" si="3"/>
        <v>0.33333333319751546</v>
      </c>
      <c r="L56" s="43">
        <v>10</v>
      </c>
      <c r="M56" s="8">
        <v>10</v>
      </c>
      <c r="N56" s="22"/>
    </row>
    <row r="57" spans="1:14" s="32" customFormat="1" ht="15">
      <c r="A57" s="22">
        <v>9</v>
      </c>
      <c r="B57" s="35">
        <v>41263</v>
      </c>
      <c r="C57" s="93" t="s">
        <v>203</v>
      </c>
      <c r="D57" s="117" t="s">
        <v>98</v>
      </c>
      <c r="E57" s="34">
        <v>41263.38888888889</v>
      </c>
      <c r="F57" s="34">
        <v>41263.45763888889</v>
      </c>
      <c r="G57" s="123" t="s">
        <v>73</v>
      </c>
      <c r="H57" s="34">
        <v>41263.45763888889</v>
      </c>
      <c r="I57" s="10">
        <f t="shared" si="4"/>
        <v>0</v>
      </c>
      <c r="J57" s="9">
        <f t="shared" si="5"/>
        <v>0.06874999999854481</v>
      </c>
      <c r="K57" s="65">
        <f t="shared" si="3"/>
        <v>1.6499999999650754</v>
      </c>
      <c r="L57" s="22">
        <v>10</v>
      </c>
      <c r="M57" s="22">
        <v>10</v>
      </c>
      <c r="N57" s="22"/>
    </row>
    <row r="58" spans="1:14" s="32" customFormat="1" ht="15">
      <c r="A58" s="22">
        <v>10</v>
      </c>
      <c r="B58" s="35">
        <v>41268</v>
      </c>
      <c r="C58" s="87" t="s">
        <v>206</v>
      </c>
      <c r="D58" s="117" t="s">
        <v>98</v>
      </c>
      <c r="E58" s="34">
        <v>41268.81597222222</v>
      </c>
      <c r="F58" s="34">
        <v>41268.875</v>
      </c>
      <c r="G58" s="123" t="s">
        <v>207</v>
      </c>
      <c r="H58" s="34">
        <v>41269.47222222222</v>
      </c>
      <c r="I58" s="10">
        <f t="shared" si="4"/>
        <v>0.5972222222189885</v>
      </c>
      <c r="J58" s="9">
        <f t="shared" si="5"/>
        <v>0.05902777778101154</v>
      </c>
      <c r="K58" s="65">
        <f t="shared" si="3"/>
        <v>1.4166666667442769</v>
      </c>
      <c r="L58" s="22">
        <v>10</v>
      </c>
      <c r="M58" s="22">
        <v>10</v>
      </c>
      <c r="N58" s="22"/>
    </row>
    <row r="59" spans="1:14" s="32" customFormat="1" ht="15">
      <c r="A59" s="130"/>
      <c r="B59" s="28"/>
      <c r="C59" s="87"/>
      <c r="D59" s="68"/>
      <c r="E59" s="69"/>
      <c r="F59" s="19"/>
      <c r="G59" s="29"/>
      <c r="H59" s="28"/>
      <c r="I59" s="13"/>
      <c r="J59" s="9"/>
      <c r="K59" s="65"/>
      <c r="L59" s="22"/>
      <c r="M59" s="22"/>
      <c r="N59" s="22"/>
    </row>
    <row r="60" spans="1:14" s="32" customFormat="1" ht="15">
      <c r="A60" s="130"/>
      <c r="B60" s="28"/>
      <c r="C60" s="87"/>
      <c r="D60" s="68"/>
      <c r="E60" s="33"/>
      <c r="F60" s="19">
        <f>AVERAGE(J49:J58)</f>
        <v>0.04416666666729725</v>
      </c>
      <c r="G60" s="29"/>
      <c r="H60" s="28"/>
      <c r="I60" s="13">
        <f>AVERAGE(I49:I58)</f>
        <v>0.23611111111022182</v>
      </c>
      <c r="J60" s="9"/>
      <c r="K60" s="65"/>
      <c r="L60" s="22"/>
      <c r="M60" s="22"/>
      <c r="N60" s="22"/>
    </row>
    <row r="61" spans="1:14" s="32" customFormat="1" ht="15">
      <c r="A61" s="22"/>
      <c r="B61" s="182" t="s">
        <v>29</v>
      </c>
      <c r="C61" s="183"/>
      <c r="D61" s="183"/>
      <c r="E61" s="183"/>
      <c r="F61" s="183"/>
      <c r="G61" s="183"/>
      <c r="H61" s="183"/>
      <c r="I61" s="184"/>
      <c r="J61" s="9"/>
      <c r="K61" s="65"/>
      <c r="L61" s="22"/>
      <c r="M61" s="22"/>
      <c r="N61" s="22"/>
    </row>
    <row r="62" spans="1:11" s="32" customFormat="1" ht="3.75" customHeight="1">
      <c r="A62" s="22"/>
      <c r="B62" s="177"/>
      <c r="C62" s="178"/>
      <c r="D62" s="178"/>
      <c r="E62" s="178"/>
      <c r="F62" s="178"/>
      <c r="G62" s="178"/>
      <c r="H62" s="178"/>
      <c r="I62" s="178"/>
      <c r="J62" s="178"/>
      <c r="K62" s="66"/>
    </row>
    <row r="63" spans="1:14" s="32" customFormat="1" ht="34.5" customHeight="1">
      <c r="A63" s="22">
        <v>1</v>
      </c>
      <c r="B63" s="35">
        <v>41185</v>
      </c>
      <c r="C63" s="16" t="s">
        <v>39</v>
      </c>
      <c r="D63" s="116" t="s">
        <v>40</v>
      </c>
      <c r="E63" s="70">
        <v>41185.96527777778</v>
      </c>
      <c r="F63" s="71">
        <v>41186.00347222222</v>
      </c>
      <c r="G63" s="87" t="s">
        <v>41</v>
      </c>
      <c r="H63" s="67">
        <v>41186.00347222222</v>
      </c>
      <c r="I63" s="10">
        <f aca="true" t="shared" si="6" ref="I63:I70">H63-F63</f>
        <v>0</v>
      </c>
      <c r="J63" s="9">
        <f aca="true" t="shared" si="7" ref="J63:J70">F63-E63</f>
        <v>0.03819444443797693</v>
      </c>
      <c r="K63" s="64">
        <f aca="true" t="shared" si="8" ref="K63:K70">J63*24</f>
        <v>0.9166666665114462</v>
      </c>
      <c r="L63" s="22">
        <v>10</v>
      </c>
      <c r="M63" s="22">
        <v>10</v>
      </c>
      <c r="N63" s="22"/>
    </row>
    <row r="64" spans="1:14" s="32" customFormat="1" ht="15">
      <c r="A64" s="22">
        <v>2</v>
      </c>
      <c r="B64" s="35">
        <v>41190</v>
      </c>
      <c r="C64" s="108" t="s">
        <v>53</v>
      </c>
      <c r="D64" s="108" t="s">
        <v>54</v>
      </c>
      <c r="E64" s="70">
        <v>41190.3125</v>
      </c>
      <c r="F64" s="72">
        <v>41190.350694444445</v>
      </c>
      <c r="G64" s="90" t="s">
        <v>55</v>
      </c>
      <c r="H64" s="34">
        <v>41190.350694444445</v>
      </c>
      <c r="I64" s="10">
        <f t="shared" si="6"/>
        <v>0</v>
      </c>
      <c r="J64" s="9">
        <f t="shared" si="7"/>
        <v>0.038194444445252884</v>
      </c>
      <c r="K64" s="64">
        <f t="shared" si="8"/>
        <v>0.9166666666860692</v>
      </c>
      <c r="L64" s="22">
        <v>10</v>
      </c>
      <c r="M64" s="22">
        <v>10</v>
      </c>
      <c r="N64" s="22"/>
    </row>
    <row r="65" spans="1:14" s="32" customFormat="1" ht="30.75">
      <c r="A65" s="22">
        <v>3</v>
      </c>
      <c r="B65" s="35">
        <v>41190</v>
      </c>
      <c r="C65" s="87" t="s">
        <v>62</v>
      </c>
      <c r="D65" s="68" t="s">
        <v>63</v>
      </c>
      <c r="E65" s="70">
        <v>41190.333333333336</v>
      </c>
      <c r="F65" s="72">
        <v>41190.333333333336</v>
      </c>
      <c r="G65" s="89" t="s">
        <v>14</v>
      </c>
      <c r="H65" s="34">
        <v>41192.625</v>
      </c>
      <c r="I65" s="10">
        <f t="shared" si="6"/>
        <v>2.2916666666642413</v>
      </c>
      <c r="J65" s="9">
        <f t="shared" si="7"/>
        <v>0</v>
      </c>
      <c r="K65" s="64">
        <f t="shared" si="8"/>
        <v>0</v>
      </c>
      <c r="L65" s="22">
        <v>10</v>
      </c>
      <c r="M65" s="22">
        <v>10</v>
      </c>
      <c r="N65" s="22"/>
    </row>
    <row r="66" spans="1:14" s="32" customFormat="1" ht="15">
      <c r="A66" s="22">
        <v>4</v>
      </c>
      <c r="B66" s="35">
        <v>41198</v>
      </c>
      <c r="C66" s="119" t="s">
        <v>75</v>
      </c>
      <c r="D66" s="145" t="s">
        <v>76</v>
      </c>
      <c r="E66" s="70">
        <v>41198.993055555555</v>
      </c>
      <c r="F66" s="71">
        <v>41199.68402777778</v>
      </c>
      <c r="G66" s="68" t="s">
        <v>77</v>
      </c>
      <c r="H66" s="67">
        <v>41199.68402777778</v>
      </c>
      <c r="I66" s="10">
        <f t="shared" si="6"/>
        <v>0</v>
      </c>
      <c r="J66" s="9">
        <f t="shared" si="7"/>
        <v>0.6909722222262644</v>
      </c>
      <c r="K66" s="64">
        <f t="shared" si="8"/>
        <v>16.583333333430346</v>
      </c>
      <c r="L66" s="22">
        <v>10</v>
      </c>
      <c r="M66" s="22">
        <v>10</v>
      </c>
      <c r="N66" s="22"/>
    </row>
    <row r="67" spans="1:14" s="32" customFormat="1" ht="15">
      <c r="A67" s="22">
        <v>5</v>
      </c>
      <c r="B67" s="35">
        <v>41200</v>
      </c>
      <c r="C67" s="126" t="s">
        <v>83</v>
      </c>
      <c r="D67" s="115" t="s">
        <v>37</v>
      </c>
      <c r="E67" s="69">
        <v>41200.58125</v>
      </c>
      <c r="F67" s="36">
        <v>41200.61388888889</v>
      </c>
      <c r="G67" s="68" t="s">
        <v>55</v>
      </c>
      <c r="H67" s="67">
        <v>41200.61388888889</v>
      </c>
      <c r="I67" s="10">
        <f t="shared" si="6"/>
        <v>0</v>
      </c>
      <c r="J67" s="9">
        <f t="shared" si="7"/>
        <v>0.032638888886140194</v>
      </c>
      <c r="K67" s="64">
        <f t="shared" si="8"/>
        <v>0.7833333332673647</v>
      </c>
      <c r="L67" s="22">
        <v>10</v>
      </c>
      <c r="M67" s="22">
        <v>10</v>
      </c>
      <c r="N67" s="22"/>
    </row>
    <row r="68" spans="1:14" s="32" customFormat="1" ht="30.75">
      <c r="A68" s="22">
        <v>6</v>
      </c>
      <c r="B68" s="35">
        <v>41219</v>
      </c>
      <c r="C68" s="93" t="s">
        <v>122</v>
      </c>
      <c r="D68" s="108" t="s">
        <v>123</v>
      </c>
      <c r="E68" s="70">
        <v>41219.27777777778</v>
      </c>
      <c r="F68" s="72">
        <v>41219.302083333336</v>
      </c>
      <c r="G68" s="161" t="s">
        <v>124</v>
      </c>
      <c r="H68" s="34">
        <v>41219.302083333336</v>
      </c>
      <c r="I68" s="10">
        <f t="shared" si="6"/>
        <v>0</v>
      </c>
      <c r="J68" s="9">
        <f t="shared" si="7"/>
        <v>0.024305555554747116</v>
      </c>
      <c r="K68" s="64">
        <f t="shared" si="8"/>
        <v>0.5833333333139308</v>
      </c>
      <c r="L68" s="22">
        <v>10</v>
      </c>
      <c r="M68" s="22">
        <v>10</v>
      </c>
      <c r="N68" s="22"/>
    </row>
    <row r="69" spans="1:14" s="32" customFormat="1" ht="27.75" customHeight="1">
      <c r="A69" s="22">
        <v>7</v>
      </c>
      <c r="B69" s="35">
        <v>41226</v>
      </c>
      <c r="C69" s="87" t="s">
        <v>142</v>
      </c>
      <c r="D69" s="127" t="s">
        <v>143</v>
      </c>
      <c r="E69" s="70">
        <v>41226.88888888889</v>
      </c>
      <c r="F69" s="72">
        <v>41226.895833333336</v>
      </c>
      <c r="G69" s="146" t="s">
        <v>124</v>
      </c>
      <c r="H69" s="34">
        <v>41226.979166666664</v>
      </c>
      <c r="I69" s="10">
        <f t="shared" si="6"/>
        <v>0.0833333333284827</v>
      </c>
      <c r="J69" s="9">
        <f t="shared" si="7"/>
        <v>0.006944444445252884</v>
      </c>
      <c r="K69" s="64">
        <f t="shared" si="8"/>
        <v>0.16666666668606922</v>
      </c>
      <c r="L69" s="22">
        <v>10</v>
      </c>
      <c r="M69" s="22">
        <v>10</v>
      </c>
      <c r="N69" s="22"/>
    </row>
    <row r="70" spans="1:14" s="32" customFormat="1" ht="30.75">
      <c r="A70" s="22">
        <v>8</v>
      </c>
      <c r="B70" s="35">
        <v>41250</v>
      </c>
      <c r="C70" s="111" t="s">
        <v>190</v>
      </c>
      <c r="D70" s="87" t="s">
        <v>191</v>
      </c>
      <c r="E70" s="70">
        <v>41250.333333333336</v>
      </c>
      <c r="F70" s="71">
        <v>41250.677083333336</v>
      </c>
      <c r="G70" s="68" t="s">
        <v>192</v>
      </c>
      <c r="H70" s="67">
        <v>41250.677083333336</v>
      </c>
      <c r="I70" s="10">
        <f t="shared" si="6"/>
        <v>0</v>
      </c>
      <c r="J70" s="9">
        <f t="shared" si="7"/>
        <v>0.34375</v>
      </c>
      <c r="K70" s="64">
        <f t="shared" si="8"/>
        <v>8.25</v>
      </c>
      <c r="L70" s="22">
        <v>10</v>
      </c>
      <c r="M70" s="22">
        <v>10</v>
      </c>
      <c r="N70" s="22"/>
    </row>
    <row r="71" spans="1:14" s="32" customFormat="1" ht="12.75">
      <c r="A71" s="179" t="s">
        <v>19</v>
      </c>
      <c r="B71" s="180"/>
      <c r="C71" s="33"/>
      <c r="D71" s="28"/>
      <c r="E71" s="36"/>
      <c r="F71" s="19">
        <f>AVERAGE(J63:J70)</f>
        <v>0.1468749999994543</v>
      </c>
      <c r="G71" s="29"/>
      <c r="H71" s="28"/>
      <c r="I71" s="13">
        <f>AVERAGE(I63:I70)</f>
        <v>0.2968749999990905</v>
      </c>
      <c r="J71" s="9"/>
      <c r="K71" s="65"/>
      <c r="L71" s="22"/>
      <c r="M71" s="22"/>
      <c r="N71" s="22"/>
    </row>
    <row r="72" spans="1:14" s="32" customFormat="1" ht="12.75">
      <c r="A72" s="22"/>
      <c r="B72" s="33"/>
      <c r="C72" s="33"/>
      <c r="D72" s="28"/>
      <c r="E72" s="33"/>
      <c r="F72" s="28"/>
      <c r="G72" s="29"/>
      <c r="H72" s="28"/>
      <c r="I72" s="10"/>
      <c r="J72" s="9"/>
      <c r="K72" s="65"/>
      <c r="L72" s="22"/>
      <c r="M72" s="22"/>
      <c r="N72" s="22"/>
    </row>
    <row r="73" spans="1:14" s="32" customFormat="1" ht="15">
      <c r="A73" s="73"/>
      <c r="B73" s="74"/>
      <c r="C73" s="75"/>
      <c r="D73" s="57" t="s">
        <v>30</v>
      </c>
      <c r="E73" s="58"/>
      <c r="F73" s="58"/>
      <c r="G73" s="58"/>
      <c r="H73" s="58"/>
      <c r="I73" s="59"/>
      <c r="J73" s="9"/>
      <c r="K73" s="65"/>
      <c r="L73" s="22"/>
      <c r="M73" s="22"/>
      <c r="N73" s="22"/>
    </row>
    <row r="74" spans="1:11" s="32" customFormat="1" ht="12.75">
      <c r="A74" s="22"/>
      <c r="B74" s="185"/>
      <c r="C74" s="186"/>
      <c r="D74" s="186"/>
      <c r="E74" s="186"/>
      <c r="F74" s="186"/>
      <c r="G74" s="186"/>
      <c r="H74" s="186"/>
      <c r="I74" s="186"/>
      <c r="J74" s="186"/>
      <c r="K74" s="66"/>
    </row>
    <row r="75" spans="1:14" s="32" customFormat="1" ht="15">
      <c r="A75" s="22">
        <v>1</v>
      </c>
      <c r="B75" s="35">
        <v>41184</v>
      </c>
      <c r="C75" s="87" t="s">
        <v>34</v>
      </c>
      <c r="D75" s="127" t="s">
        <v>35</v>
      </c>
      <c r="E75" s="69">
        <v>41184.39027777778</v>
      </c>
      <c r="F75" s="36">
        <v>41184.43125</v>
      </c>
      <c r="G75" s="68" t="s">
        <v>14</v>
      </c>
      <c r="H75" s="67">
        <v>41186.760416666664</v>
      </c>
      <c r="I75" s="10">
        <f>H75-F75</f>
        <v>2.329166666662786</v>
      </c>
      <c r="J75" s="9">
        <f aca="true" t="shared" si="9" ref="J75:J99">F75-E75</f>
        <v>0.04097222222480923</v>
      </c>
      <c r="K75" s="64">
        <f aca="true" t="shared" si="10" ref="K75:K99">J75*24</f>
        <v>0.9833333333954215</v>
      </c>
      <c r="L75" s="64">
        <v>10</v>
      </c>
      <c r="M75" s="8">
        <v>10</v>
      </c>
      <c r="N75" s="22"/>
    </row>
    <row r="76" spans="1:14" s="32" customFormat="1" ht="15">
      <c r="A76" s="22">
        <v>2</v>
      </c>
      <c r="B76" s="35">
        <v>41187</v>
      </c>
      <c r="C76" s="93" t="s">
        <v>45</v>
      </c>
      <c r="D76" s="93" t="s">
        <v>46</v>
      </c>
      <c r="E76" s="69">
        <v>41187.04305555556</v>
      </c>
      <c r="F76" s="36">
        <v>41187.111805555556</v>
      </c>
      <c r="G76" s="68" t="s">
        <v>14</v>
      </c>
      <c r="H76" s="67">
        <v>41187.666666666664</v>
      </c>
      <c r="I76" s="10">
        <f aca="true" t="shared" si="11" ref="I76:I99">H76-F76</f>
        <v>0.554861111108039</v>
      </c>
      <c r="J76" s="9">
        <f t="shared" si="9"/>
        <v>0.06874999999854481</v>
      </c>
      <c r="K76" s="64">
        <f t="shared" si="10"/>
        <v>1.6499999999650754</v>
      </c>
      <c r="L76" s="64">
        <v>10</v>
      </c>
      <c r="M76" s="8">
        <v>10</v>
      </c>
      <c r="N76" s="22"/>
    </row>
    <row r="77" spans="1:14" s="32" customFormat="1" ht="15">
      <c r="A77" s="22">
        <v>3</v>
      </c>
      <c r="B77" s="35">
        <v>41187</v>
      </c>
      <c r="C77" s="93" t="s">
        <v>51</v>
      </c>
      <c r="D77" s="93" t="s">
        <v>37</v>
      </c>
      <c r="E77" s="69">
        <v>41187.90277777778</v>
      </c>
      <c r="F77" s="36">
        <v>41188.020833333336</v>
      </c>
      <c r="G77" s="55" t="s">
        <v>52</v>
      </c>
      <c r="H77" s="67">
        <v>41188.020833333336</v>
      </c>
      <c r="I77" s="10">
        <f t="shared" si="11"/>
        <v>0</v>
      </c>
      <c r="J77" s="9">
        <f t="shared" si="9"/>
        <v>0.11805555555474712</v>
      </c>
      <c r="K77" s="64">
        <f t="shared" si="10"/>
        <v>2.833333333313931</v>
      </c>
      <c r="L77" s="64">
        <v>10</v>
      </c>
      <c r="M77" s="8">
        <v>10</v>
      </c>
      <c r="N77" s="22"/>
    </row>
    <row r="78" spans="1:14" s="32" customFormat="1" ht="15">
      <c r="A78" s="22">
        <v>4</v>
      </c>
      <c r="B78" s="35">
        <v>41203</v>
      </c>
      <c r="C78" s="126" t="s">
        <v>87</v>
      </c>
      <c r="D78" s="115" t="s">
        <v>88</v>
      </c>
      <c r="E78" s="69">
        <v>41201.623611111114</v>
      </c>
      <c r="F78" s="34">
        <v>41201.64444444444</v>
      </c>
      <c r="G78" s="50" t="s">
        <v>55</v>
      </c>
      <c r="H78" s="34">
        <v>41201.64444444444</v>
      </c>
      <c r="I78" s="10">
        <f t="shared" si="11"/>
        <v>0</v>
      </c>
      <c r="J78" s="9">
        <f t="shared" si="9"/>
        <v>0.020833333328482695</v>
      </c>
      <c r="K78" s="64">
        <f t="shared" si="10"/>
        <v>0.4999999998835847</v>
      </c>
      <c r="L78" s="64">
        <v>10</v>
      </c>
      <c r="M78" s="8">
        <v>10</v>
      </c>
      <c r="N78" s="22"/>
    </row>
    <row r="79" spans="1:14" s="32" customFormat="1" ht="15">
      <c r="A79" s="22">
        <v>5</v>
      </c>
      <c r="B79" s="35">
        <v>41205</v>
      </c>
      <c r="C79" s="87" t="s">
        <v>90</v>
      </c>
      <c r="D79" s="118" t="s">
        <v>89</v>
      </c>
      <c r="E79" s="69">
        <v>41205.47222222222</v>
      </c>
      <c r="F79" s="34">
        <v>41205.60763888889</v>
      </c>
      <c r="G79" s="50" t="s">
        <v>14</v>
      </c>
      <c r="H79" s="34">
        <v>41222</v>
      </c>
      <c r="I79" s="10">
        <f t="shared" si="11"/>
        <v>16.392361111109494</v>
      </c>
      <c r="J79" s="9">
        <f t="shared" si="9"/>
        <v>0.1354166666715173</v>
      </c>
      <c r="K79" s="64">
        <f t="shared" si="10"/>
        <v>3.2500000001164153</v>
      </c>
      <c r="L79" s="64">
        <v>10</v>
      </c>
      <c r="M79" s="8">
        <v>10</v>
      </c>
      <c r="N79" s="22"/>
    </row>
    <row r="80" spans="1:14" s="40" customFormat="1" ht="15">
      <c r="A80" s="22">
        <v>6</v>
      </c>
      <c r="B80" s="35">
        <v>41205</v>
      </c>
      <c r="C80" s="118" t="s">
        <v>91</v>
      </c>
      <c r="D80" s="87" t="s">
        <v>92</v>
      </c>
      <c r="E80" s="69">
        <v>41205.47222222222</v>
      </c>
      <c r="F80" s="34">
        <v>41205.538194444445</v>
      </c>
      <c r="G80" s="50" t="s">
        <v>14</v>
      </c>
      <c r="H80" s="34">
        <v>41216.61111111111</v>
      </c>
      <c r="I80" s="10">
        <f t="shared" si="11"/>
        <v>11.072916666664241</v>
      </c>
      <c r="J80" s="9">
        <f t="shared" si="9"/>
        <v>0.06597222222626442</v>
      </c>
      <c r="K80" s="64">
        <f t="shared" si="10"/>
        <v>1.583333333430346</v>
      </c>
      <c r="L80" s="64">
        <v>10</v>
      </c>
      <c r="M80" s="8">
        <v>10</v>
      </c>
      <c r="N80" s="43"/>
    </row>
    <row r="81" spans="1:239" s="40" customFormat="1" ht="15">
      <c r="A81" s="22">
        <v>7</v>
      </c>
      <c r="B81" s="38">
        <v>41209</v>
      </c>
      <c r="C81" s="87" t="s">
        <v>108</v>
      </c>
      <c r="D81" s="160"/>
      <c r="E81" s="76">
        <v>41209.45347222222</v>
      </c>
      <c r="F81" s="39">
        <v>41209.46388888889</v>
      </c>
      <c r="G81" s="52" t="s">
        <v>55</v>
      </c>
      <c r="H81" s="34">
        <v>41209.46388888889</v>
      </c>
      <c r="I81" s="10">
        <f t="shared" si="11"/>
        <v>0</v>
      </c>
      <c r="J81" s="9">
        <f t="shared" si="9"/>
        <v>0.010416666664241347</v>
      </c>
      <c r="K81" s="64">
        <f t="shared" si="10"/>
        <v>0.24999999994179234</v>
      </c>
      <c r="L81" s="64">
        <v>10</v>
      </c>
      <c r="M81" s="8">
        <v>10</v>
      </c>
      <c r="N81" s="43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</row>
    <row r="82" spans="1:255" s="32" customFormat="1" ht="30.75">
      <c r="A82" s="22">
        <v>8</v>
      </c>
      <c r="B82" s="131">
        <v>41210</v>
      </c>
      <c r="C82" s="16" t="s">
        <v>109</v>
      </c>
      <c r="D82" s="16" t="s">
        <v>125</v>
      </c>
      <c r="E82" s="91">
        <v>41210.70138888889</v>
      </c>
      <c r="F82" s="132">
        <v>41210.729166666664</v>
      </c>
      <c r="G82" s="106" t="s">
        <v>14</v>
      </c>
      <c r="H82" s="133">
        <v>41225.67361111111</v>
      </c>
      <c r="I82" s="10">
        <f t="shared" si="11"/>
        <v>14.944444444445253</v>
      </c>
      <c r="J82" s="9">
        <f t="shared" si="9"/>
        <v>0.02777777777373558</v>
      </c>
      <c r="K82" s="64">
        <f t="shared" si="10"/>
        <v>0.6666666665696539</v>
      </c>
      <c r="L82" s="64">
        <v>10</v>
      </c>
      <c r="M82" s="8">
        <v>10</v>
      </c>
      <c r="N82" s="22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  <c r="HN82" s="139"/>
      <c r="HO82" s="139"/>
      <c r="HP82" s="139"/>
      <c r="HQ82" s="139"/>
      <c r="HR82" s="139"/>
      <c r="HS82" s="139"/>
      <c r="HT82" s="139"/>
      <c r="HU82" s="139"/>
      <c r="HV82" s="139"/>
      <c r="HW82" s="139"/>
      <c r="HX82" s="139"/>
      <c r="HY82" s="139"/>
      <c r="HZ82" s="139"/>
      <c r="IA82" s="139"/>
      <c r="IB82" s="139"/>
      <c r="IC82" s="139"/>
      <c r="ID82" s="139"/>
      <c r="IE82" s="139"/>
      <c r="IF82" s="139"/>
      <c r="IG82" s="139"/>
      <c r="IH82" s="139"/>
      <c r="II82" s="139"/>
      <c r="IJ82" s="139"/>
      <c r="IK82" s="139"/>
      <c r="IL82" s="139"/>
      <c r="IM82" s="139"/>
      <c r="IN82" s="139"/>
      <c r="IO82" s="139"/>
      <c r="IP82" s="139"/>
      <c r="IQ82" s="139"/>
      <c r="IR82" s="139"/>
      <c r="IS82" s="139"/>
      <c r="IT82" s="139"/>
      <c r="IU82" s="139"/>
    </row>
    <row r="83" spans="1:255" s="32" customFormat="1" ht="15">
      <c r="A83" s="22">
        <v>9</v>
      </c>
      <c r="B83" s="131">
        <v>41210</v>
      </c>
      <c r="C83" s="16" t="s">
        <v>109</v>
      </c>
      <c r="D83" s="16" t="s">
        <v>141</v>
      </c>
      <c r="E83" s="91">
        <v>41210.70138888889</v>
      </c>
      <c r="F83" s="132">
        <v>41210.729166666664</v>
      </c>
      <c r="G83" s="106" t="s">
        <v>14</v>
      </c>
      <c r="H83" s="133">
        <v>41225.67361111111</v>
      </c>
      <c r="I83" s="10">
        <f t="shared" si="11"/>
        <v>14.944444444445253</v>
      </c>
      <c r="J83" s="9">
        <f t="shared" si="9"/>
        <v>0.02777777777373558</v>
      </c>
      <c r="K83" s="64">
        <f t="shared" si="10"/>
        <v>0.6666666665696539</v>
      </c>
      <c r="L83" s="64">
        <v>10</v>
      </c>
      <c r="M83" s="8">
        <v>10</v>
      </c>
      <c r="N83" s="22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  <c r="IT83" s="139"/>
      <c r="IU83" s="139"/>
    </row>
    <row r="84" spans="1:255" s="8" customFormat="1" ht="30.75">
      <c r="A84" s="22">
        <v>10</v>
      </c>
      <c r="B84" s="81">
        <v>41213</v>
      </c>
      <c r="C84" s="93" t="s">
        <v>113</v>
      </c>
      <c r="D84" s="93" t="s">
        <v>133</v>
      </c>
      <c r="E84" s="83">
        <v>41213.66458333333</v>
      </c>
      <c r="F84" s="9">
        <v>41213.77777777778</v>
      </c>
      <c r="G84" s="106" t="s">
        <v>14</v>
      </c>
      <c r="H84" s="9">
        <v>41232.75</v>
      </c>
      <c r="I84" s="10">
        <f t="shared" si="11"/>
        <v>18.97222222221899</v>
      </c>
      <c r="J84" s="9">
        <f t="shared" si="9"/>
        <v>0.11319444444961846</v>
      </c>
      <c r="K84" s="64">
        <f t="shared" si="10"/>
        <v>2.716666666790843</v>
      </c>
      <c r="L84" s="64">
        <v>10</v>
      </c>
      <c r="M84" s="8">
        <v>10</v>
      </c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spans="1:255" s="8" customFormat="1" ht="15">
      <c r="A85" s="22">
        <v>11</v>
      </c>
      <c r="B85" s="81">
        <v>41219</v>
      </c>
      <c r="C85" s="93" t="s">
        <v>132</v>
      </c>
      <c r="D85" s="87" t="s">
        <v>134</v>
      </c>
      <c r="E85" s="83">
        <v>41219.1875</v>
      </c>
      <c r="F85" s="9">
        <v>41219.208333333336</v>
      </c>
      <c r="G85" s="106" t="s">
        <v>14</v>
      </c>
      <c r="H85" s="9">
        <v>41221.6875</v>
      </c>
      <c r="I85" s="10">
        <f t="shared" si="11"/>
        <v>2.4791666666642413</v>
      </c>
      <c r="J85" s="9">
        <f t="shared" si="9"/>
        <v>0.020833333335758653</v>
      </c>
      <c r="K85" s="64">
        <f t="shared" si="10"/>
        <v>0.5000000000582077</v>
      </c>
      <c r="L85" s="64">
        <v>10</v>
      </c>
      <c r="M85" s="8">
        <v>10</v>
      </c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spans="1:255" s="8" customFormat="1" ht="30.75">
      <c r="A86" s="22">
        <v>12</v>
      </c>
      <c r="B86" s="81">
        <v>41221</v>
      </c>
      <c r="C86" s="93" t="s">
        <v>130</v>
      </c>
      <c r="D86" s="87" t="s">
        <v>37</v>
      </c>
      <c r="E86" s="83">
        <v>41221.479166666664</v>
      </c>
      <c r="F86" s="9">
        <v>41221.541666666664</v>
      </c>
      <c r="G86" s="106" t="s">
        <v>131</v>
      </c>
      <c r="H86" s="9">
        <v>41221.541666666664</v>
      </c>
      <c r="I86" s="10">
        <f t="shared" si="11"/>
        <v>0</v>
      </c>
      <c r="J86" s="9">
        <f t="shared" si="9"/>
        <v>0.0625</v>
      </c>
      <c r="K86" s="64">
        <f t="shared" si="10"/>
        <v>1.5</v>
      </c>
      <c r="L86" s="64">
        <v>10</v>
      </c>
      <c r="M86" s="8">
        <v>10</v>
      </c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 s="8" customFormat="1" ht="15">
      <c r="A87" s="22">
        <v>13</v>
      </c>
      <c r="B87" s="81">
        <v>41228</v>
      </c>
      <c r="C87" s="93" t="s">
        <v>146</v>
      </c>
      <c r="D87" s="87" t="s">
        <v>37</v>
      </c>
      <c r="E87" s="9">
        <v>41228.572916666664</v>
      </c>
      <c r="F87" s="9">
        <v>41228.76736111111</v>
      </c>
      <c r="G87" s="106" t="s">
        <v>147</v>
      </c>
      <c r="H87" s="9">
        <v>41228.76736111111</v>
      </c>
      <c r="I87" s="10">
        <f t="shared" si="11"/>
        <v>0</v>
      </c>
      <c r="J87" s="9">
        <f t="shared" si="9"/>
        <v>0.19444444444525288</v>
      </c>
      <c r="K87" s="64">
        <f t="shared" si="10"/>
        <v>4.666666666686069</v>
      </c>
      <c r="L87" s="64">
        <v>10</v>
      </c>
      <c r="M87" s="8">
        <v>10</v>
      </c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255" s="8" customFormat="1" ht="15">
      <c r="A88" s="22">
        <v>14</v>
      </c>
      <c r="B88" s="81">
        <v>41228</v>
      </c>
      <c r="C88" s="93" t="s">
        <v>148</v>
      </c>
      <c r="D88" s="163"/>
      <c r="E88" s="83">
        <v>41228.566666666666</v>
      </c>
      <c r="F88" s="9">
        <v>41228.583333333336</v>
      </c>
      <c r="G88" s="16" t="s">
        <v>55</v>
      </c>
      <c r="H88" s="9">
        <v>41228.583333333336</v>
      </c>
      <c r="I88" s="10">
        <f t="shared" si="11"/>
        <v>0</v>
      </c>
      <c r="J88" s="9">
        <f t="shared" si="9"/>
        <v>0.016666666670062114</v>
      </c>
      <c r="K88" s="64">
        <f t="shared" si="10"/>
        <v>0.4000000000814907</v>
      </c>
      <c r="L88" s="64">
        <v>10</v>
      </c>
      <c r="M88" s="8">
        <v>10</v>
      </c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</row>
    <row r="89" spans="1:255" s="8" customFormat="1" ht="15">
      <c r="A89" s="22">
        <v>15</v>
      </c>
      <c r="B89" s="81">
        <v>41228</v>
      </c>
      <c r="C89" s="93" t="s">
        <v>149</v>
      </c>
      <c r="D89" s="138" t="s">
        <v>37</v>
      </c>
      <c r="E89" s="9">
        <v>41228.927083333336</v>
      </c>
      <c r="F89" s="9">
        <v>41229.04722222222</v>
      </c>
      <c r="G89" s="52" t="s">
        <v>52</v>
      </c>
      <c r="H89" s="9">
        <v>41229.04722222222</v>
      </c>
      <c r="I89" s="10">
        <f t="shared" si="11"/>
        <v>0</v>
      </c>
      <c r="J89" s="9">
        <f t="shared" si="9"/>
        <v>0.12013888888759539</v>
      </c>
      <c r="K89" s="64">
        <f t="shared" si="10"/>
        <v>2.8833333333022892</v>
      </c>
      <c r="L89" s="64">
        <v>10</v>
      </c>
      <c r="M89" s="8">
        <v>10</v>
      </c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</row>
    <row r="90" spans="1:255" s="32" customFormat="1" ht="15">
      <c r="A90" s="22">
        <v>16</v>
      </c>
      <c r="B90" s="134">
        <v>41232</v>
      </c>
      <c r="C90" s="123" t="s">
        <v>164</v>
      </c>
      <c r="D90" s="87" t="s">
        <v>165</v>
      </c>
      <c r="E90" s="135">
        <v>41232.87847222222</v>
      </c>
      <c r="F90" s="96">
        <v>41232.92152777778</v>
      </c>
      <c r="G90" s="106" t="s">
        <v>14</v>
      </c>
      <c r="H90" s="96">
        <v>41240.67361111111</v>
      </c>
      <c r="I90" s="10">
        <f t="shared" si="11"/>
        <v>7.752083333332848</v>
      </c>
      <c r="J90" s="9">
        <f t="shared" si="9"/>
        <v>0.0430555555576575</v>
      </c>
      <c r="K90" s="64">
        <f t="shared" si="10"/>
        <v>1.03333333338378</v>
      </c>
      <c r="L90" s="64"/>
      <c r="M90" s="8"/>
      <c r="N90" s="22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</row>
    <row r="91" spans="1:254" s="32" customFormat="1" ht="15">
      <c r="A91" s="22">
        <v>17</v>
      </c>
      <c r="B91" s="35">
        <v>41244</v>
      </c>
      <c r="C91" s="159" t="s">
        <v>178</v>
      </c>
      <c r="D91" s="87" t="s">
        <v>179</v>
      </c>
      <c r="E91" s="69">
        <v>41244.59027777778</v>
      </c>
      <c r="F91" s="34">
        <v>41244.604166666664</v>
      </c>
      <c r="G91" s="50" t="s">
        <v>14</v>
      </c>
      <c r="H91" s="34">
        <v>41247.631944444445</v>
      </c>
      <c r="I91" s="10">
        <f t="shared" si="11"/>
        <v>3.0277777777810115</v>
      </c>
      <c r="J91" s="9">
        <f t="shared" si="9"/>
        <v>0.01388888888322981</v>
      </c>
      <c r="K91" s="64">
        <f t="shared" si="10"/>
        <v>0.33333333319751546</v>
      </c>
      <c r="L91" s="64"/>
      <c r="M91" s="8"/>
      <c r="N91" s="22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</row>
    <row r="92" spans="1:254" s="32" customFormat="1" ht="15">
      <c r="A92" s="22">
        <v>18</v>
      </c>
      <c r="B92" s="35">
        <v>41245</v>
      </c>
      <c r="C92" s="118" t="s">
        <v>180</v>
      </c>
      <c r="D92" s="118" t="s">
        <v>181</v>
      </c>
      <c r="E92" s="69">
        <v>41245.47222222222</v>
      </c>
      <c r="F92" s="34">
        <v>41245.479166666664</v>
      </c>
      <c r="G92" s="50" t="s">
        <v>182</v>
      </c>
      <c r="H92" s="34">
        <v>41245.666666666664</v>
      </c>
      <c r="I92" s="10">
        <f t="shared" si="11"/>
        <v>0.1875</v>
      </c>
      <c r="J92" s="9">
        <f t="shared" si="9"/>
        <v>0.006944444445252884</v>
      </c>
      <c r="K92" s="64">
        <f t="shared" si="10"/>
        <v>0.16666666668606922</v>
      </c>
      <c r="L92" s="64">
        <v>10</v>
      </c>
      <c r="M92" s="8">
        <v>10</v>
      </c>
      <c r="N92" s="22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</row>
    <row r="93" spans="1:254" s="32" customFormat="1" ht="15">
      <c r="A93" s="22">
        <v>19</v>
      </c>
      <c r="B93" s="35">
        <v>41248</v>
      </c>
      <c r="C93" s="87" t="s">
        <v>184</v>
      </c>
      <c r="D93" s="87"/>
      <c r="E93" s="69">
        <v>41248.25</v>
      </c>
      <c r="F93" s="34">
        <v>41248.26736111111</v>
      </c>
      <c r="G93" s="50" t="s">
        <v>55</v>
      </c>
      <c r="H93" s="34">
        <v>41248.26736111111</v>
      </c>
      <c r="I93" s="10">
        <f t="shared" si="11"/>
        <v>0</v>
      </c>
      <c r="J93" s="9">
        <f t="shared" si="9"/>
        <v>0.01736111110949423</v>
      </c>
      <c r="K93" s="64">
        <f t="shared" si="10"/>
        <v>0.41666666662786156</v>
      </c>
      <c r="L93" s="64">
        <v>10</v>
      </c>
      <c r="M93" s="8">
        <v>10</v>
      </c>
      <c r="N93" s="22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</row>
    <row r="94" spans="1:221" s="32" customFormat="1" ht="15">
      <c r="A94" s="22">
        <v>20</v>
      </c>
      <c r="B94" s="35">
        <v>41249</v>
      </c>
      <c r="C94" s="120" t="s">
        <v>188</v>
      </c>
      <c r="D94" s="93" t="s">
        <v>37</v>
      </c>
      <c r="E94" s="36">
        <v>41249.47361111111</v>
      </c>
      <c r="F94" s="34">
        <v>41249.49444444444</v>
      </c>
      <c r="G94" s="106" t="s">
        <v>189</v>
      </c>
      <c r="H94" s="34">
        <v>41249.49444444444</v>
      </c>
      <c r="I94" s="10">
        <f t="shared" si="11"/>
        <v>0</v>
      </c>
      <c r="J94" s="9">
        <f t="shared" si="9"/>
        <v>0.020833333328482695</v>
      </c>
      <c r="K94" s="64">
        <f t="shared" si="10"/>
        <v>0.4999999998835847</v>
      </c>
      <c r="L94" s="64">
        <v>10</v>
      </c>
      <c r="M94" s="8">
        <v>10</v>
      </c>
      <c r="N94" s="22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</row>
    <row r="95" spans="1:221" s="32" customFormat="1" ht="15">
      <c r="A95" s="22">
        <v>21</v>
      </c>
      <c r="B95" s="35">
        <v>41257</v>
      </c>
      <c r="C95" s="93" t="s">
        <v>198</v>
      </c>
      <c r="D95" s="115" t="s">
        <v>199</v>
      </c>
      <c r="E95" s="69">
        <v>41257.75833333333</v>
      </c>
      <c r="F95" s="36">
        <v>41257.90277777778</v>
      </c>
      <c r="G95" s="68" t="s">
        <v>131</v>
      </c>
      <c r="H95" s="67">
        <v>41257.90277777778</v>
      </c>
      <c r="I95" s="10">
        <f t="shared" si="11"/>
        <v>0</v>
      </c>
      <c r="J95" s="9">
        <f t="shared" si="9"/>
        <v>0.14444444444961846</v>
      </c>
      <c r="K95" s="64">
        <f t="shared" si="10"/>
        <v>3.466666666790843</v>
      </c>
      <c r="L95" s="64">
        <v>10</v>
      </c>
      <c r="M95" s="8">
        <v>10</v>
      </c>
      <c r="N95" s="22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</row>
    <row r="96" spans="1:14" s="32" customFormat="1" ht="15">
      <c r="A96" s="22">
        <v>22</v>
      </c>
      <c r="B96" s="35">
        <v>41268</v>
      </c>
      <c r="C96" s="93" t="s">
        <v>205</v>
      </c>
      <c r="D96" s="115" t="s">
        <v>218</v>
      </c>
      <c r="E96" s="69">
        <v>41268</v>
      </c>
      <c r="F96" s="36">
        <v>41268.069444444445</v>
      </c>
      <c r="G96" s="68" t="s">
        <v>14</v>
      </c>
      <c r="H96" s="67"/>
      <c r="I96" s="13">
        <f t="shared" si="11"/>
        <v>-41268.069444444445</v>
      </c>
      <c r="J96" s="9">
        <f t="shared" si="9"/>
        <v>0.06944444444525288</v>
      </c>
      <c r="K96" s="65">
        <f t="shared" si="10"/>
        <v>1.6666666666860692</v>
      </c>
      <c r="L96" s="64">
        <v>10</v>
      </c>
      <c r="M96" s="22">
        <v>10</v>
      </c>
      <c r="N96" s="22"/>
    </row>
    <row r="97" spans="1:14" s="32" customFormat="1" ht="15">
      <c r="A97" s="22">
        <v>23</v>
      </c>
      <c r="B97" s="35">
        <v>41270</v>
      </c>
      <c r="C97" s="87" t="s">
        <v>213</v>
      </c>
      <c r="D97" s="115" t="s">
        <v>214</v>
      </c>
      <c r="E97" s="69">
        <v>41270.73263888889</v>
      </c>
      <c r="F97" s="34">
        <v>41270.76736111111</v>
      </c>
      <c r="G97" s="68" t="s">
        <v>215</v>
      </c>
      <c r="H97" s="34">
        <v>41270.854166666664</v>
      </c>
      <c r="I97" s="13">
        <f t="shared" si="11"/>
        <v>0.08680555555474712</v>
      </c>
      <c r="J97" s="9">
        <f t="shared" si="9"/>
        <v>0.03472222221898846</v>
      </c>
      <c r="K97" s="65">
        <f t="shared" si="10"/>
        <v>0.8333333332557231</v>
      </c>
      <c r="L97" s="64">
        <v>10</v>
      </c>
      <c r="M97" s="22">
        <v>10</v>
      </c>
      <c r="N97" s="22"/>
    </row>
    <row r="98" spans="1:14" s="32" customFormat="1" ht="30.75">
      <c r="A98" s="22">
        <v>24</v>
      </c>
      <c r="B98" s="35">
        <v>41274</v>
      </c>
      <c r="C98" s="124" t="s">
        <v>219</v>
      </c>
      <c r="D98" s="115" t="s">
        <v>220</v>
      </c>
      <c r="E98" s="69">
        <v>41274.149305555555</v>
      </c>
      <c r="F98" s="34">
        <v>41274.29513888889</v>
      </c>
      <c r="G98" s="68" t="s">
        <v>221</v>
      </c>
      <c r="H98" s="34">
        <v>41274.29513888889</v>
      </c>
      <c r="I98" s="13">
        <f t="shared" si="11"/>
        <v>0</v>
      </c>
      <c r="J98" s="9">
        <f t="shared" si="9"/>
        <v>0.14583333333575865</v>
      </c>
      <c r="K98" s="65">
        <f t="shared" si="10"/>
        <v>3.5000000000582077</v>
      </c>
      <c r="L98" s="64">
        <v>10</v>
      </c>
      <c r="M98" s="22">
        <v>10</v>
      </c>
      <c r="N98" s="22"/>
    </row>
    <row r="99" spans="1:14" s="32" customFormat="1" ht="15">
      <c r="A99" s="22">
        <v>25</v>
      </c>
      <c r="B99" s="35">
        <v>41274</v>
      </c>
      <c r="C99" s="87" t="s">
        <v>222</v>
      </c>
      <c r="D99" s="87"/>
      <c r="E99" s="69">
        <v>41274.39236111111</v>
      </c>
      <c r="F99" s="34">
        <v>41274.40625</v>
      </c>
      <c r="G99" s="68" t="s">
        <v>55</v>
      </c>
      <c r="H99" s="34">
        <v>41274.40625</v>
      </c>
      <c r="I99" s="13">
        <f t="shared" si="11"/>
        <v>0</v>
      </c>
      <c r="J99" s="9">
        <f t="shared" si="9"/>
        <v>0.013888888890505768</v>
      </c>
      <c r="K99" s="65">
        <f t="shared" si="10"/>
        <v>0.33333333337213844</v>
      </c>
      <c r="L99" s="64">
        <v>10</v>
      </c>
      <c r="M99" s="22">
        <v>10</v>
      </c>
      <c r="N99" s="22"/>
    </row>
    <row r="100" spans="1:14" s="32" customFormat="1" ht="12.75">
      <c r="A100" s="22"/>
      <c r="B100" s="35"/>
      <c r="C100" s="105"/>
      <c r="D100" s="109"/>
      <c r="E100" s="69"/>
      <c r="F100" s="19"/>
      <c r="G100" s="107"/>
      <c r="H100" s="28"/>
      <c r="I100" s="13"/>
      <c r="J100" s="9"/>
      <c r="K100" s="65"/>
      <c r="L100" s="22"/>
      <c r="M100" s="22"/>
      <c r="N100" s="22"/>
    </row>
    <row r="101" spans="1:14" s="32" customFormat="1" ht="12.75">
      <c r="A101" s="179" t="s">
        <v>18</v>
      </c>
      <c r="B101" s="180"/>
      <c r="C101" s="33"/>
      <c r="D101" s="85"/>
      <c r="E101" s="36"/>
      <c r="F101" s="19">
        <f>AVERAGE(J75:J99)</f>
        <v>0.06216666666674428</v>
      </c>
      <c r="G101" s="29"/>
      <c r="H101" s="28"/>
      <c r="I101" s="13">
        <f>AVERAGE(I75:I99)</f>
        <v>-1647.0130277777782</v>
      </c>
      <c r="J101" s="9"/>
      <c r="K101" s="65"/>
      <c r="L101" s="22"/>
      <c r="M101" s="22"/>
      <c r="N101" s="22"/>
    </row>
    <row r="102" spans="1:14" s="32" customFormat="1" ht="12.75">
      <c r="A102" s="22"/>
      <c r="B102" s="33"/>
      <c r="C102" s="33"/>
      <c r="D102" s="28"/>
      <c r="E102" s="33"/>
      <c r="F102" s="28"/>
      <c r="G102" s="29"/>
      <c r="H102" s="28"/>
      <c r="I102" s="10"/>
      <c r="J102" s="9"/>
      <c r="K102" s="65"/>
      <c r="L102" s="22"/>
      <c r="M102" s="22"/>
      <c r="N102" s="22"/>
    </row>
    <row r="103" spans="1:14" s="32" customFormat="1" ht="15">
      <c r="A103" s="22"/>
      <c r="B103" s="182" t="s">
        <v>31</v>
      </c>
      <c r="C103" s="183"/>
      <c r="D103" s="183"/>
      <c r="E103" s="183"/>
      <c r="F103" s="183"/>
      <c r="G103" s="183"/>
      <c r="H103" s="183"/>
      <c r="I103" s="184"/>
      <c r="J103" s="9"/>
      <c r="K103" s="65"/>
      <c r="L103" s="22"/>
      <c r="M103" s="22"/>
      <c r="N103" s="22"/>
    </row>
    <row r="104" spans="1:13" s="32" customFormat="1" ht="12.75">
      <c r="A104" s="22"/>
      <c r="B104" s="177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</row>
    <row r="105" spans="1:14" s="32" customFormat="1" ht="15">
      <c r="A105" s="22">
        <v>1</v>
      </c>
      <c r="B105" s="35">
        <v>41184</v>
      </c>
      <c r="C105" s="54" t="s">
        <v>32</v>
      </c>
      <c r="D105" s="54" t="s">
        <v>33</v>
      </c>
      <c r="E105" s="69">
        <v>41184.63888888889</v>
      </c>
      <c r="F105" s="86">
        <v>41184.677083333336</v>
      </c>
      <c r="G105" s="53" t="s">
        <v>14</v>
      </c>
      <c r="H105" s="34">
        <v>41193.67013888889</v>
      </c>
      <c r="I105" s="10">
        <f>H105-F105</f>
        <v>8.993055555554747</v>
      </c>
      <c r="J105" s="9">
        <f aca="true" t="shared" si="12" ref="J105:J113">F105-E105</f>
        <v>0.038194444445252884</v>
      </c>
      <c r="K105" s="64">
        <f aca="true" t="shared" si="13" ref="K105:K113">J105*24</f>
        <v>0.9166666666860692</v>
      </c>
      <c r="L105" s="98">
        <v>10</v>
      </c>
      <c r="M105" s="98">
        <v>10</v>
      </c>
      <c r="N105" s="22"/>
    </row>
    <row r="106" spans="1:14" s="32" customFormat="1" ht="15">
      <c r="A106" s="22">
        <v>2</v>
      </c>
      <c r="B106" s="35">
        <v>41189</v>
      </c>
      <c r="C106" s="93" t="s">
        <v>32</v>
      </c>
      <c r="D106" s="93" t="s">
        <v>49</v>
      </c>
      <c r="E106" s="69">
        <v>41189.305555555555</v>
      </c>
      <c r="F106" s="36">
        <v>41189.375</v>
      </c>
      <c r="G106" s="87" t="s">
        <v>50</v>
      </c>
      <c r="H106" s="67">
        <v>41189.375</v>
      </c>
      <c r="I106" s="10">
        <f aca="true" t="shared" si="14" ref="I106:I113">H106-F106</f>
        <v>0</v>
      </c>
      <c r="J106" s="9">
        <f t="shared" si="12"/>
        <v>0.06944444444525288</v>
      </c>
      <c r="K106" s="64">
        <f t="shared" si="13"/>
        <v>1.6666666666860692</v>
      </c>
      <c r="L106" s="98">
        <v>10</v>
      </c>
      <c r="M106" s="98">
        <v>10</v>
      </c>
      <c r="N106" s="22"/>
    </row>
    <row r="107" spans="1:14" s="32" customFormat="1" ht="15">
      <c r="A107" s="22">
        <v>3</v>
      </c>
      <c r="B107" s="35">
        <v>41206</v>
      </c>
      <c r="C107" s="87" t="s">
        <v>93</v>
      </c>
      <c r="D107" s="115" t="s">
        <v>94</v>
      </c>
      <c r="E107" s="69">
        <v>41206.563888888886</v>
      </c>
      <c r="F107" s="36">
        <v>41206.592361111114</v>
      </c>
      <c r="G107" s="87" t="s">
        <v>14</v>
      </c>
      <c r="H107" s="67">
        <v>41229.61111111111</v>
      </c>
      <c r="I107" s="10">
        <f t="shared" si="14"/>
        <v>23.018749999995634</v>
      </c>
      <c r="J107" s="9">
        <f t="shared" si="12"/>
        <v>0.028472222227719612</v>
      </c>
      <c r="K107" s="64">
        <f t="shared" si="13"/>
        <v>0.6833333334652707</v>
      </c>
      <c r="L107" s="98">
        <v>10</v>
      </c>
      <c r="M107" s="98">
        <v>10</v>
      </c>
      <c r="N107" s="22"/>
    </row>
    <row r="108" spans="1:14" s="32" customFormat="1" ht="30.75">
      <c r="A108" s="22">
        <v>5</v>
      </c>
      <c r="B108" s="35">
        <v>41227</v>
      </c>
      <c r="C108" s="93" t="s">
        <v>144</v>
      </c>
      <c r="D108" s="127" t="s">
        <v>145</v>
      </c>
      <c r="E108" s="69">
        <v>41227.9625</v>
      </c>
      <c r="F108" s="36">
        <v>41228.04583333333</v>
      </c>
      <c r="G108" s="68" t="s">
        <v>14</v>
      </c>
      <c r="H108" s="67">
        <v>41236.520833333336</v>
      </c>
      <c r="I108" s="10">
        <f t="shared" si="14"/>
        <v>8.47500000000582</v>
      </c>
      <c r="J108" s="9">
        <f t="shared" si="12"/>
        <v>0.0833333333284827</v>
      </c>
      <c r="K108" s="64">
        <f t="shared" si="13"/>
        <v>1.9999999998835847</v>
      </c>
      <c r="L108" s="98">
        <v>10</v>
      </c>
      <c r="M108" s="98">
        <v>10</v>
      </c>
      <c r="N108" s="22"/>
    </row>
    <row r="109" spans="1:14" s="32" customFormat="1" ht="30.75">
      <c r="A109" s="22">
        <v>6</v>
      </c>
      <c r="B109" s="81">
        <v>41232</v>
      </c>
      <c r="C109" s="68" t="s">
        <v>162</v>
      </c>
      <c r="D109" s="155" t="s">
        <v>163</v>
      </c>
      <c r="E109" s="83">
        <v>41232.9625</v>
      </c>
      <c r="F109" s="88">
        <v>41233.0375</v>
      </c>
      <c r="G109" s="68" t="s">
        <v>14</v>
      </c>
      <c r="H109" s="83">
        <v>41249.635416666664</v>
      </c>
      <c r="I109" s="10">
        <f t="shared" si="14"/>
        <v>16.597916666665697</v>
      </c>
      <c r="J109" s="9">
        <f t="shared" si="12"/>
        <v>0.07499999999708962</v>
      </c>
      <c r="K109" s="64">
        <f t="shared" si="13"/>
        <v>1.7999999999301508</v>
      </c>
      <c r="L109" s="98">
        <v>10</v>
      </c>
      <c r="M109" s="98">
        <v>10</v>
      </c>
      <c r="N109" s="22"/>
    </row>
    <row r="110" spans="1:14" s="32" customFormat="1" ht="15">
      <c r="A110" s="22">
        <v>7</v>
      </c>
      <c r="B110" s="35">
        <v>41242</v>
      </c>
      <c r="C110" s="144" t="s">
        <v>175</v>
      </c>
      <c r="D110" s="165"/>
      <c r="E110" s="91"/>
      <c r="F110" s="92"/>
      <c r="G110" s="93"/>
      <c r="H110" s="67"/>
      <c r="I110" s="10">
        <f t="shared" si="14"/>
        <v>0</v>
      </c>
      <c r="J110" s="9">
        <f t="shared" si="12"/>
        <v>0</v>
      </c>
      <c r="K110" s="64">
        <f t="shared" si="13"/>
        <v>0</v>
      </c>
      <c r="L110" s="98">
        <v>10</v>
      </c>
      <c r="M110" s="98">
        <v>10</v>
      </c>
      <c r="N110" s="22"/>
    </row>
    <row r="111" spans="1:14" s="32" customFormat="1" ht="15">
      <c r="A111" s="22">
        <v>8</v>
      </c>
      <c r="B111" s="35">
        <v>41254</v>
      </c>
      <c r="C111" s="84" t="s">
        <v>195</v>
      </c>
      <c r="D111" s="137" t="s">
        <v>196</v>
      </c>
      <c r="E111" s="34">
        <v>41254.31527777778</v>
      </c>
      <c r="F111" s="34">
        <v>41254.36111111111</v>
      </c>
      <c r="G111" s="68" t="s">
        <v>14</v>
      </c>
      <c r="H111" s="67">
        <v>41260.63888888889</v>
      </c>
      <c r="I111" s="10">
        <f t="shared" si="14"/>
        <v>6.2777777777810115</v>
      </c>
      <c r="J111" s="9">
        <f t="shared" si="12"/>
        <v>0.045833333329937886</v>
      </c>
      <c r="K111" s="64">
        <f t="shared" si="13"/>
        <v>1.0999999999185093</v>
      </c>
      <c r="L111" s="98">
        <v>10</v>
      </c>
      <c r="M111" s="98">
        <v>10</v>
      </c>
      <c r="N111" s="22"/>
    </row>
    <row r="112" spans="1:14" s="32" customFormat="1" ht="15">
      <c r="A112" s="22">
        <v>9</v>
      </c>
      <c r="B112" s="35">
        <v>41266</v>
      </c>
      <c r="C112" s="136" t="s">
        <v>204</v>
      </c>
      <c r="D112" s="137" t="s">
        <v>196</v>
      </c>
      <c r="E112" s="95">
        <v>41266.916666666664</v>
      </c>
      <c r="F112" s="96">
        <v>41266.95763888889</v>
      </c>
      <c r="G112" s="68" t="s">
        <v>14</v>
      </c>
      <c r="H112" s="67">
        <v>41269.6875</v>
      </c>
      <c r="I112" s="10">
        <f t="shared" si="14"/>
        <v>2.7298611111109494</v>
      </c>
      <c r="J112" s="9">
        <f t="shared" si="12"/>
        <v>0.04097222222480923</v>
      </c>
      <c r="K112" s="64">
        <f t="shared" si="13"/>
        <v>0.9833333333954215</v>
      </c>
      <c r="L112" s="98">
        <v>10</v>
      </c>
      <c r="M112" s="98">
        <v>10</v>
      </c>
      <c r="N112" s="22"/>
    </row>
    <row r="113" spans="1:14" s="32" customFormat="1" ht="15">
      <c r="A113" s="22">
        <v>10</v>
      </c>
      <c r="B113" s="35">
        <v>41269</v>
      </c>
      <c r="C113" s="84" t="s">
        <v>32</v>
      </c>
      <c r="D113" s="94" t="s">
        <v>209</v>
      </c>
      <c r="E113" s="95">
        <v>41269.020833333336</v>
      </c>
      <c r="F113" s="96">
        <v>41269.163194444445</v>
      </c>
      <c r="G113" s="97" t="s">
        <v>14</v>
      </c>
      <c r="H113" s="34">
        <v>41269.49652777778</v>
      </c>
      <c r="I113" s="10">
        <f t="shared" si="14"/>
        <v>0.33333333333575865</v>
      </c>
      <c r="J113" s="9">
        <f t="shared" si="12"/>
        <v>0.14236111110949423</v>
      </c>
      <c r="K113" s="64">
        <f t="shared" si="13"/>
        <v>3.4166666666278616</v>
      </c>
      <c r="L113" s="98">
        <v>10</v>
      </c>
      <c r="M113" s="98">
        <v>10</v>
      </c>
      <c r="N113" s="22"/>
    </row>
    <row r="114" spans="1:14" s="32" customFormat="1" ht="12.75">
      <c r="A114" s="179" t="s">
        <v>17</v>
      </c>
      <c r="B114" s="180"/>
      <c r="C114" s="28"/>
      <c r="D114" s="85"/>
      <c r="E114" s="33"/>
      <c r="F114" s="19">
        <f>AVERAGE(J105:J113)</f>
        <v>0.05817901234533767</v>
      </c>
      <c r="G114" s="29"/>
      <c r="H114" s="28"/>
      <c r="I114" s="13">
        <f>AVERAGE(I105:I113)</f>
        <v>7.380632716049957</v>
      </c>
      <c r="J114" s="25"/>
      <c r="K114" s="65"/>
      <c r="L114" s="22"/>
      <c r="M114" s="22"/>
      <c r="N114" s="22"/>
    </row>
    <row r="115" spans="1:14" s="32" customFormat="1" ht="12.75">
      <c r="A115" s="22"/>
      <c r="B115" s="33"/>
      <c r="C115" s="33"/>
      <c r="D115" s="28"/>
      <c r="E115" s="33"/>
      <c r="F115" s="28"/>
      <c r="G115" s="29"/>
      <c r="H115" s="28"/>
      <c r="I115" s="13"/>
      <c r="J115" s="25"/>
      <c r="K115" s="65">
        <f>F117*24</f>
        <v>1.4268528015198223</v>
      </c>
      <c r="L115" s="22"/>
      <c r="M115" s="22"/>
      <c r="N115" s="22"/>
    </row>
    <row r="116" spans="1:14" s="32" customFormat="1" ht="12.75">
      <c r="A116" s="22"/>
      <c r="B116" s="33"/>
      <c r="C116" s="33"/>
      <c r="D116" s="28"/>
      <c r="E116" s="33"/>
      <c r="F116" s="28"/>
      <c r="G116" s="29"/>
      <c r="H116" s="28"/>
      <c r="I116" s="13"/>
      <c r="J116" s="25"/>
      <c r="K116" s="65"/>
      <c r="L116" s="22"/>
      <c r="M116" s="22"/>
      <c r="N116" s="22"/>
    </row>
    <row r="117" spans="1:14" s="32" customFormat="1" ht="12.75">
      <c r="A117" s="179" t="s">
        <v>16</v>
      </c>
      <c r="B117" s="180"/>
      <c r="C117" s="33"/>
      <c r="D117" s="28"/>
      <c r="E117" s="33">
        <f>A113+A99+A70+A58+A43+A36</f>
        <v>83</v>
      </c>
      <c r="F117" s="19">
        <f>AVERAGE(F101,F114,F71,F60,F45,F38)</f>
        <v>0.05945220006332593</v>
      </c>
      <c r="G117" s="19"/>
      <c r="H117" s="19"/>
      <c r="I117" s="19">
        <f>AVERAGE(I101,I114,I71,I60,I45,I38)</f>
        <v>-270.7090429999029</v>
      </c>
      <c r="J117" s="25"/>
      <c r="K117" s="65"/>
      <c r="L117" s="22"/>
      <c r="M117" s="22"/>
      <c r="N117" s="22"/>
    </row>
    <row r="118" spans="1:14" s="32" customFormat="1" ht="12.75">
      <c r="A118" s="22"/>
      <c r="B118" s="33"/>
      <c r="C118" s="28"/>
      <c r="D118" s="28"/>
      <c r="E118" s="28"/>
      <c r="F118" s="28"/>
      <c r="G118" s="29"/>
      <c r="H118" s="28"/>
      <c r="I118" s="30"/>
      <c r="J118" s="25"/>
      <c r="K118" s="65"/>
      <c r="L118" s="22"/>
      <c r="M118" s="22"/>
      <c r="N118" s="22"/>
    </row>
    <row r="119" spans="1:14" s="32" customFormat="1" ht="12.75">
      <c r="A119" s="22"/>
      <c r="B119" s="33"/>
      <c r="C119" s="28"/>
      <c r="D119" s="28"/>
      <c r="E119" s="28"/>
      <c r="F119" s="28"/>
      <c r="G119" s="29"/>
      <c r="H119" s="28"/>
      <c r="I119" s="30"/>
      <c r="J119" s="25"/>
      <c r="K119" s="65"/>
      <c r="L119" s="22"/>
      <c r="M119" s="22"/>
      <c r="N119" s="22"/>
    </row>
    <row r="120" spans="1:14" s="32" customFormat="1" ht="12.75">
      <c r="A120" s="22"/>
      <c r="B120" s="33"/>
      <c r="C120" s="28"/>
      <c r="D120" s="28"/>
      <c r="E120" s="28"/>
      <c r="F120" s="28"/>
      <c r="G120" s="29"/>
      <c r="H120" s="28"/>
      <c r="I120" s="30"/>
      <c r="J120" s="25"/>
      <c r="K120" s="65"/>
      <c r="L120" s="22"/>
      <c r="M120" s="22"/>
      <c r="N120" s="22"/>
    </row>
    <row r="121" spans="1:14" s="32" customFormat="1" ht="12.75">
      <c r="A121" s="22"/>
      <c r="B121" s="33"/>
      <c r="C121" s="28"/>
      <c r="D121" s="28"/>
      <c r="E121" s="28"/>
      <c r="F121" s="28"/>
      <c r="G121" s="29"/>
      <c r="H121" s="28"/>
      <c r="I121" s="30"/>
      <c r="J121" s="25"/>
      <c r="K121" s="65"/>
      <c r="L121" s="22"/>
      <c r="M121" s="22"/>
      <c r="N121" s="22"/>
    </row>
    <row r="122" spans="1:14" s="32" customFormat="1" ht="12.75">
      <c r="A122" s="22"/>
      <c r="B122" s="33"/>
      <c r="C122" s="28"/>
      <c r="D122" s="28"/>
      <c r="E122" s="28"/>
      <c r="F122" s="28"/>
      <c r="G122" s="29"/>
      <c r="H122" s="28"/>
      <c r="I122" s="30"/>
      <c r="J122" s="25"/>
      <c r="K122" s="65"/>
      <c r="L122" s="22"/>
      <c r="M122" s="22"/>
      <c r="N122" s="22"/>
    </row>
    <row r="123" spans="1:14" s="32" customFormat="1" ht="12.75">
      <c r="A123" s="22"/>
      <c r="B123" s="28"/>
      <c r="C123" s="181"/>
      <c r="D123" s="181"/>
      <c r="E123" s="181"/>
      <c r="F123" s="181"/>
      <c r="G123" s="181"/>
      <c r="H123" s="28"/>
      <c r="I123" s="30"/>
      <c r="J123" s="25"/>
      <c r="K123" s="65"/>
      <c r="L123" s="22"/>
      <c r="M123" s="22"/>
      <c r="N123" s="22"/>
    </row>
    <row r="124" spans="1:14" s="32" customFormat="1" ht="12.75">
      <c r="A124" s="22"/>
      <c r="B124" s="28"/>
      <c r="C124" s="28"/>
      <c r="D124" s="28"/>
      <c r="E124" s="28"/>
      <c r="F124" s="28"/>
      <c r="G124" s="28"/>
      <c r="H124" s="28"/>
      <c r="I124" s="30"/>
      <c r="J124" s="25"/>
      <c r="K124" s="65"/>
      <c r="L124" s="22"/>
      <c r="M124" s="22"/>
      <c r="N124" s="22"/>
    </row>
    <row r="125" spans="1:14" s="32" customFormat="1" ht="12.75">
      <c r="A125" s="22"/>
      <c r="B125" s="22"/>
      <c r="C125" s="22"/>
      <c r="D125" s="22"/>
      <c r="E125" s="24"/>
      <c r="F125" s="24"/>
      <c r="G125" s="22"/>
      <c r="H125" s="25"/>
      <c r="I125" s="37"/>
      <c r="J125" s="25"/>
      <c r="K125" s="65"/>
      <c r="L125" s="22"/>
      <c r="M125" s="22"/>
      <c r="N125" s="22"/>
    </row>
    <row r="126" spans="1:14" s="32" customFormat="1" ht="12.75">
      <c r="A126" s="22"/>
      <c r="B126" s="22"/>
      <c r="C126" s="22"/>
      <c r="D126" s="22"/>
      <c r="E126" s="24"/>
      <c r="F126" s="24"/>
      <c r="G126" s="22"/>
      <c r="H126" s="25"/>
      <c r="I126" s="26"/>
      <c r="J126" s="25"/>
      <c r="K126" s="65"/>
      <c r="L126" s="22"/>
      <c r="M126" s="22"/>
      <c r="N126" s="22"/>
    </row>
    <row r="127" spans="1:14" s="32" customFormat="1" ht="12.75">
      <c r="A127" s="22"/>
      <c r="B127" s="22"/>
      <c r="C127" s="22"/>
      <c r="D127" s="22"/>
      <c r="E127" s="24"/>
      <c r="F127" s="24"/>
      <c r="G127" s="22"/>
      <c r="H127" s="25"/>
      <c r="I127" s="26"/>
      <c r="J127" s="25"/>
      <c r="K127" s="65"/>
      <c r="L127" s="22"/>
      <c r="M127" s="22"/>
      <c r="N127" s="22"/>
    </row>
    <row r="128" spans="1:14" s="32" customFormat="1" ht="12.75">
      <c r="A128" s="22"/>
      <c r="B128" s="22"/>
      <c r="C128" s="22"/>
      <c r="D128" s="22"/>
      <c r="E128" s="24"/>
      <c r="F128" s="24"/>
      <c r="G128" s="22"/>
      <c r="H128" s="25"/>
      <c r="I128" s="26"/>
      <c r="J128" s="25"/>
      <c r="K128" s="65"/>
      <c r="L128" s="22"/>
      <c r="M128" s="22"/>
      <c r="N128" s="22"/>
    </row>
    <row r="129" spans="1:14" s="32" customFormat="1" ht="12.75">
      <c r="A129" s="22"/>
      <c r="B129" s="22"/>
      <c r="C129" s="22"/>
      <c r="D129" s="22"/>
      <c r="E129" s="24"/>
      <c r="F129" s="24"/>
      <c r="G129" s="22"/>
      <c r="H129" s="25"/>
      <c r="I129" s="26"/>
      <c r="J129" s="25"/>
      <c r="K129" s="65"/>
      <c r="L129" s="22"/>
      <c r="M129" s="22"/>
      <c r="N129" s="22"/>
    </row>
    <row r="130" spans="1:14" s="32" customFormat="1" ht="12.75">
      <c r="A130" s="22"/>
      <c r="B130" s="22"/>
      <c r="C130" s="22"/>
      <c r="D130" s="22"/>
      <c r="E130" s="25"/>
      <c r="F130" s="24"/>
      <c r="G130" s="22"/>
      <c r="H130" s="25"/>
      <c r="I130" s="25"/>
      <c r="J130" s="25"/>
      <c r="K130" s="65"/>
      <c r="L130" s="22"/>
      <c r="M130" s="22"/>
      <c r="N130" s="22"/>
    </row>
    <row r="131" spans="1:14" s="32" customFormat="1" ht="12.75">
      <c r="A131" s="22"/>
      <c r="B131" s="22"/>
      <c r="C131" s="22"/>
      <c r="D131" s="22"/>
      <c r="E131" s="25"/>
      <c r="F131" s="25"/>
      <c r="G131" s="22"/>
      <c r="H131" s="25"/>
      <c r="I131" s="25"/>
      <c r="J131" s="25"/>
      <c r="K131" s="65"/>
      <c r="L131" s="22"/>
      <c r="M131" s="22"/>
      <c r="N131" s="22"/>
    </row>
    <row r="132" spans="1:14" s="32" customFormat="1" ht="12.75">
      <c r="A132" s="22"/>
      <c r="B132" s="22"/>
      <c r="C132" s="22"/>
      <c r="D132" s="22"/>
      <c r="E132" s="25"/>
      <c r="F132" s="25"/>
      <c r="G132" s="22"/>
      <c r="H132" s="25"/>
      <c r="I132" s="25"/>
      <c r="J132" s="25"/>
      <c r="K132" s="65"/>
      <c r="L132" s="22"/>
      <c r="M132" s="22"/>
      <c r="N132" s="22"/>
    </row>
    <row r="133" spans="1:14" s="32" customFormat="1" ht="12.75">
      <c r="A133" s="22"/>
      <c r="B133" s="22"/>
      <c r="C133" s="22"/>
      <c r="D133" s="22"/>
      <c r="E133" s="25"/>
      <c r="F133" s="25"/>
      <c r="G133" s="22"/>
      <c r="H133" s="25"/>
      <c r="I133" s="25"/>
      <c r="J133" s="22"/>
      <c r="K133" s="65"/>
      <c r="L133" s="22"/>
      <c r="M133" s="22"/>
      <c r="N133" s="22"/>
    </row>
    <row r="134" spans="1:14" s="32" customFormat="1" ht="12.75">
      <c r="A134" s="22"/>
      <c r="B134" s="22"/>
      <c r="C134" s="22"/>
      <c r="D134" s="22"/>
      <c r="E134" s="25"/>
      <c r="F134" s="25"/>
      <c r="G134" s="22"/>
      <c r="H134" s="25"/>
      <c r="I134" s="25"/>
      <c r="J134" s="22"/>
      <c r="K134" s="65"/>
      <c r="L134" s="22"/>
      <c r="M134" s="22"/>
      <c r="N134" s="22"/>
    </row>
    <row r="135" spans="1:14" s="32" customFormat="1" ht="12.75">
      <c r="A135" s="22"/>
      <c r="B135" s="22"/>
      <c r="C135" s="22"/>
      <c r="D135" s="22"/>
      <c r="E135" s="25"/>
      <c r="F135" s="25"/>
      <c r="G135" s="22"/>
      <c r="H135" s="25"/>
      <c r="I135" s="25"/>
      <c r="J135" s="22"/>
      <c r="K135" s="65"/>
      <c r="L135" s="22"/>
      <c r="M135" s="22"/>
      <c r="N135" s="22"/>
    </row>
    <row r="136" spans="1:14" s="32" customFormat="1" ht="12.75">
      <c r="A136" s="22"/>
      <c r="B136" s="22"/>
      <c r="C136" s="22"/>
      <c r="D136" s="22"/>
      <c r="E136" s="25"/>
      <c r="F136" s="25"/>
      <c r="G136" s="22"/>
      <c r="H136" s="25"/>
      <c r="I136" s="25"/>
      <c r="J136" s="22"/>
      <c r="K136" s="65"/>
      <c r="L136" s="22"/>
      <c r="M136" s="22"/>
      <c r="N136" s="22"/>
    </row>
    <row r="137" spans="5:11" s="32" customFormat="1" ht="12.75">
      <c r="E137" s="31"/>
      <c r="F137" s="31"/>
      <c r="H137" s="31"/>
      <c r="I137" s="31"/>
      <c r="K137" s="66"/>
    </row>
    <row r="138" spans="5:11" s="32" customFormat="1" ht="12.75">
      <c r="E138" s="31"/>
      <c r="F138" s="31"/>
      <c r="H138" s="31"/>
      <c r="I138" s="31"/>
      <c r="K138" s="66"/>
    </row>
    <row r="139" spans="5:11" s="32" customFormat="1" ht="12.75">
      <c r="E139" s="31"/>
      <c r="F139" s="31"/>
      <c r="H139" s="31"/>
      <c r="I139" s="31"/>
      <c r="K139" s="66"/>
    </row>
    <row r="140" spans="5:11" s="32" customFormat="1" ht="12.75">
      <c r="E140" s="31"/>
      <c r="F140" s="31"/>
      <c r="H140" s="31"/>
      <c r="I140" s="31"/>
      <c r="K140" s="66"/>
    </row>
    <row r="141" spans="5:11" s="32" customFormat="1" ht="12.75">
      <c r="E141" s="31"/>
      <c r="F141" s="31"/>
      <c r="H141" s="31"/>
      <c r="I141" s="31"/>
      <c r="K141" s="66"/>
    </row>
    <row r="142" spans="5:11" s="32" customFormat="1" ht="12.75">
      <c r="E142" s="31"/>
      <c r="F142" s="31"/>
      <c r="H142" s="31"/>
      <c r="I142" s="31"/>
      <c r="K142" s="66"/>
    </row>
    <row r="143" spans="5:11" s="32" customFormat="1" ht="12.75">
      <c r="E143" s="31"/>
      <c r="F143" s="31"/>
      <c r="H143" s="31"/>
      <c r="I143" s="31"/>
      <c r="K143" s="66"/>
    </row>
    <row r="144" spans="5:11" s="32" customFormat="1" ht="12.75">
      <c r="E144" s="31"/>
      <c r="F144" s="31"/>
      <c r="H144" s="31"/>
      <c r="I144" s="31"/>
      <c r="K144" s="66"/>
    </row>
    <row r="145" spans="5:11" s="32" customFormat="1" ht="12.75">
      <c r="E145" s="31"/>
      <c r="F145" s="31"/>
      <c r="H145" s="31"/>
      <c r="I145" s="31"/>
      <c r="K145" s="66"/>
    </row>
    <row r="146" spans="5:11" s="32" customFormat="1" ht="12.75">
      <c r="E146" s="31"/>
      <c r="F146" s="31"/>
      <c r="H146" s="31"/>
      <c r="I146" s="31"/>
      <c r="K146" s="66"/>
    </row>
    <row r="147" spans="5:11" s="32" customFormat="1" ht="12.75">
      <c r="E147" s="31"/>
      <c r="F147" s="31"/>
      <c r="H147" s="31"/>
      <c r="I147" s="31"/>
      <c r="K147" s="66"/>
    </row>
    <row r="148" spans="5:11" s="32" customFormat="1" ht="12.75">
      <c r="E148" s="31"/>
      <c r="F148" s="31"/>
      <c r="H148" s="31"/>
      <c r="I148" s="31"/>
      <c r="K148" s="66"/>
    </row>
    <row r="149" spans="5:11" s="32" customFormat="1" ht="12.75">
      <c r="E149" s="31"/>
      <c r="F149" s="31"/>
      <c r="H149" s="31"/>
      <c r="I149" s="31"/>
      <c r="K149" s="66"/>
    </row>
    <row r="150" spans="5:11" s="32" customFormat="1" ht="12.75">
      <c r="E150" s="31"/>
      <c r="F150" s="31"/>
      <c r="H150" s="31"/>
      <c r="I150" s="31"/>
      <c r="K150" s="66"/>
    </row>
    <row r="151" spans="5:11" s="32" customFormat="1" ht="12.75">
      <c r="E151" s="31"/>
      <c r="F151" s="31"/>
      <c r="H151" s="31"/>
      <c r="I151" s="31"/>
      <c r="K151" s="66"/>
    </row>
    <row r="152" spans="5:11" s="32" customFormat="1" ht="12.75">
      <c r="E152" s="31"/>
      <c r="F152" s="31"/>
      <c r="H152" s="31"/>
      <c r="I152" s="31"/>
      <c r="K152" s="66"/>
    </row>
    <row r="153" spans="5:11" s="32" customFormat="1" ht="12.75">
      <c r="E153" s="31"/>
      <c r="F153" s="31"/>
      <c r="H153" s="31"/>
      <c r="I153" s="31"/>
      <c r="K153" s="66"/>
    </row>
    <row r="154" spans="5:11" s="32" customFormat="1" ht="12.75">
      <c r="E154" s="31"/>
      <c r="F154" s="31"/>
      <c r="H154" s="31"/>
      <c r="I154" s="31"/>
      <c r="K154" s="66"/>
    </row>
    <row r="155" spans="5:11" s="32" customFormat="1" ht="12.75">
      <c r="E155" s="31"/>
      <c r="F155" s="31"/>
      <c r="H155" s="31"/>
      <c r="I155" s="31"/>
      <c r="K155" s="66"/>
    </row>
    <row r="156" spans="5:11" s="32" customFormat="1" ht="12.75">
      <c r="E156" s="31"/>
      <c r="F156" s="31"/>
      <c r="H156" s="31"/>
      <c r="I156" s="31"/>
      <c r="K156" s="66"/>
    </row>
    <row r="157" spans="5:11" s="32" customFormat="1" ht="12.75">
      <c r="E157" s="31"/>
      <c r="F157" s="31"/>
      <c r="H157" s="31"/>
      <c r="I157" s="31"/>
      <c r="K157" s="66"/>
    </row>
    <row r="158" spans="5:11" s="32" customFormat="1" ht="12.75">
      <c r="E158" s="31"/>
      <c r="F158" s="31"/>
      <c r="H158" s="31"/>
      <c r="I158" s="31"/>
      <c r="K158" s="66"/>
    </row>
    <row r="159" spans="5:11" s="32" customFormat="1" ht="12.75">
      <c r="E159" s="31"/>
      <c r="F159" s="31"/>
      <c r="H159" s="31"/>
      <c r="I159" s="31"/>
      <c r="K159" s="66"/>
    </row>
    <row r="160" spans="5:11" s="32" customFormat="1" ht="12.75">
      <c r="E160" s="31"/>
      <c r="F160" s="31"/>
      <c r="H160" s="31"/>
      <c r="I160" s="31"/>
      <c r="K160" s="66"/>
    </row>
    <row r="161" spans="5:11" s="32" customFormat="1" ht="12.75">
      <c r="E161" s="31"/>
      <c r="F161" s="31"/>
      <c r="H161" s="31"/>
      <c r="I161" s="31"/>
      <c r="K161" s="66"/>
    </row>
    <row r="162" spans="5:11" s="32" customFormat="1" ht="12.75">
      <c r="E162" s="31"/>
      <c r="F162" s="31"/>
      <c r="H162" s="31"/>
      <c r="I162" s="31"/>
      <c r="K162" s="66"/>
    </row>
    <row r="163" spans="5:11" s="32" customFormat="1" ht="12.75">
      <c r="E163" s="31"/>
      <c r="F163" s="31"/>
      <c r="H163" s="31"/>
      <c r="I163" s="31"/>
      <c r="K163" s="66"/>
    </row>
    <row r="164" spans="5:11" s="32" customFormat="1" ht="12.75">
      <c r="E164" s="31"/>
      <c r="F164" s="31"/>
      <c r="H164" s="31"/>
      <c r="I164" s="31"/>
      <c r="K164" s="66"/>
    </row>
    <row r="165" spans="5:11" s="32" customFormat="1" ht="12.75">
      <c r="E165" s="31"/>
      <c r="F165" s="31"/>
      <c r="H165" s="31"/>
      <c r="I165" s="31"/>
      <c r="K165" s="66"/>
    </row>
    <row r="166" spans="5:11" s="32" customFormat="1" ht="12.75">
      <c r="E166" s="31"/>
      <c r="F166" s="31"/>
      <c r="H166" s="31"/>
      <c r="I166" s="31"/>
      <c r="K166" s="66"/>
    </row>
    <row r="167" spans="5:11" s="32" customFormat="1" ht="12.75">
      <c r="E167" s="31"/>
      <c r="F167" s="31"/>
      <c r="H167" s="31"/>
      <c r="I167" s="31"/>
      <c r="K167" s="66"/>
    </row>
    <row r="168" spans="5:11" s="32" customFormat="1" ht="12.75">
      <c r="E168" s="31"/>
      <c r="F168" s="31"/>
      <c r="H168" s="31"/>
      <c r="I168" s="31"/>
      <c r="K168" s="66"/>
    </row>
    <row r="169" spans="5:11" s="32" customFormat="1" ht="12.75">
      <c r="E169" s="31"/>
      <c r="F169" s="31"/>
      <c r="H169" s="31"/>
      <c r="I169" s="31"/>
      <c r="K169" s="66"/>
    </row>
    <row r="170" spans="5:11" s="32" customFormat="1" ht="12.75">
      <c r="E170" s="31"/>
      <c r="F170" s="31"/>
      <c r="H170" s="31"/>
      <c r="I170" s="31"/>
      <c r="K170" s="66"/>
    </row>
    <row r="171" spans="5:11" s="32" customFormat="1" ht="12.75">
      <c r="E171" s="31"/>
      <c r="F171" s="31"/>
      <c r="H171" s="31"/>
      <c r="I171" s="31"/>
      <c r="K171" s="66"/>
    </row>
    <row r="172" spans="5:11" s="32" customFormat="1" ht="12.75">
      <c r="E172" s="31"/>
      <c r="F172" s="31"/>
      <c r="H172" s="31"/>
      <c r="I172" s="31"/>
      <c r="K172" s="66"/>
    </row>
    <row r="173" spans="5:11" s="32" customFormat="1" ht="12.75">
      <c r="E173" s="31"/>
      <c r="F173" s="31"/>
      <c r="H173" s="31"/>
      <c r="I173" s="31"/>
      <c r="K173" s="66"/>
    </row>
    <row r="174" spans="5:11" s="32" customFormat="1" ht="12.75">
      <c r="E174" s="31"/>
      <c r="F174" s="31"/>
      <c r="H174" s="31"/>
      <c r="I174" s="31"/>
      <c r="K174" s="66"/>
    </row>
    <row r="175" spans="5:11" s="32" customFormat="1" ht="12.75">
      <c r="E175" s="31"/>
      <c r="F175" s="31"/>
      <c r="H175" s="31"/>
      <c r="I175" s="31"/>
      <c r="K175" s="66"/>
    </row>
    <row r="176" spans="5:11" s="32" customFormat="1" ht="12.75">
      <c r="E176" s="31"/>
      <c r="F176" s="31"/>
      <c r="H176" s="31"/>
      <c r="I176" s="31"/>
      <c r="K176" s="66"/>
    </row>
    <row r="177" spans="5:11" s="32" customFormat="1" ht="12.75">
      <c r="E177" s="31"/>
      <c r="F177" s="31"/>
      <c r="H177" s="31"/>
      <c r="I177" s="31"/>
      <c r="K177" s="66"/>
    </row>
    <row r="178" spans="5:11" s="32" customFormat="1" ht="12.75">
      <c r="E178" s="31"/>
      <c r="F178" s="31"/>
      <c r="H178" s="31"/>
      <c r="I178" s="31"/>
      <c r="K178" s="66"/>
    </row>
    <row r="179" spans="5:11" s="32" customFormat="1" ht="12.75">
      <c r="E179" s="31"/>
      <c r="F179" s="31"/>
      <c r="H179" s="31"/>
      <c r="I179" s="31"/>
      <c r="K179" s="66"/>
    </row>
    <row r="180" spans="5:11" s="32" customFormat="1" ht="12.75">
      <c r="E180" s="31"/>
      <c r="F180" s="31"/>
      <c r="H180" s="31"/>
      <c r="I180" s="31"/>
      <c r="K180" s="66"/>
    </row>
    <row r="181" spans="5:11" s="32" customFormat="1" ht="12.75">
      <c r="E181" s="31"/>
      <c r="F181" s="31"/>
      <c r="H181" s="31"/>
      <c r="I181" s="31"/>
      <c r="K181" s="66"/>
    </row>
    <row r="182" spans="5:11" s="32" customFormat="1" ht="12.75">
      <c r="E182" s="31"/>
      <c r="F182" s="31"/>
      <c r="H182" s="31"/>
      <c r="I182" s="31"/>
      <c r="K182" s="66"/>
    </row>
  </sheetData>
  <sheetProtection/>
  <mergeCells count="28">
    <mergeCell ref="G6:G8"/>
    <mergeCell ref="H6:I7"/>
    <mergeCell ref="C7:C8"/>
    <mergeCell ref="A9:IV9"/>
    <mergeCell ref="A3:B4"/>
    <mergeCell ref="C3:I4"/>
    <mergeCell ref="J3:J8"/>
    <mergeCell ref="K3:K8"/>
    <mergeCell ref="L3:L8"/>
    <mergeCell ref="M3:M8"/>
    <mergeCell ref="N3:N8"/>
    <mergeCell ref="E6:F7"/>
    <mergeCell ref="A10:I10"/>
    <mergeCell ref="A38:B38"/>
    <mergeCell ref="B39:I39"/>
    <mergeCell ref="A45:B45"/>
    <mergeCell ref="B47:I47"/>
    <mergeCell ref="A48:J48"/>
    <mergeCell ref="B104:M104"/>
    <mergeCell ref="A114:B114"/>
    <mergeCell ref="A117:B117"/>
    <mergeCell ref="C123:G123"/>
    <mergeCell ref="B61:I61"/>
    <mergeCell ref="B62:J62"/>
    <mergeCell ref="A71:B71"/>
    <mergeCell ref="B74:J74"/>
    <mergeCell ref="A101:B101"/>
    <mergeCell ref="B103:I103"/>
  </mergeCells>
  <printOptions/>
  <pageMargins left="0.36" right="0.33" top="0.51" bottom="0.5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T195"/>
  <sheetViews>
    <sheetView zoomScale="75" zoomScaleNormal="75" zoomScalePageLayoutView="0" workbookViewId="0" topLeftCell="G1">
      <selection activeCell="N3" sqref="N3:O8"/>
    </sheetView>
  </sheetViews>
  <sheetFormatPr defaultColWidth="9.00390625" defaultRowHeight="12.75"/>
  <cols>
    <col min="1" max="1" width="5.625" style="0" customWidth="1"/>
    <col min="2" max="2" width="13.375" style="0" bestFit="1" customWidth="1"/>
    <col min="3" max="3" width="37.375" style="0" customWidth="1"/>
    <col min="4" max="4" width="32.875" style="0" customWidth="1"/>
    <col min="5" max="5" width="16.875" style="6" customWidth="1"/>
    <col min="6" max="6" width="20.125" style="6" bestFit="1" customWidth="1"/>
    <col min="7" max="7" width="20.375" style="0" customWidth="1"/>
    <col min="8" max="8" width="17.875" style="6" bestFit="1" customWidth="1"/>
    <col min="9" max="9" width="14.00390625" style="6" bestFit="1" customWidth="1"/>
    <col min="10" max="10" width="15.00390625" style="0" customWidth="1"/>
    <col min="11" max="11" width="9.375" style="62" bestFit="1" customWidth="1"/>
    <col min="12" max="12" width="8.50390625" style="0" customWidth="1"/>
    <col min="13" max="13" width="6.50390625" style="0" customWidth="1"/>
  </cols>
  <sheetData>
    <row r="2" ht="13.5" thickBot="1"/>
    <row r="3" spans="1:13" ht="12.75" customHeight="1">
      <c r="A3" s="196"/>
      <c r="B3" s="197"/>
      <c r="C3" s="200" t="s">
        <v>25</v>
      </c>
      <c r="D3" s="200"/>
      <c r="E3" s="200"/>
      <c r="F3" s="200"/>
      <c r="G3" s="200"/>
      <c r="H3" s="200"/>
      <c r="I3" s="200"/>
      <c r="J3" s="202"/>
      <c r="K3" s="205" t="s">
        <v>7</v>
      </c>
      <c r="L3" s="202" t="s">
        <v>22</v>
      </c>
      <c r="M3" s="202" t="s">
        <v>23</v>
      </c>
    </row>
    <row r="4" spans="1:13" ht="13.5" thickBot="1">
      <c r="A4" s="198"/>
      <c r="B4" s="199"/>
      <c r="C4" s="201"/>
      <c r="D4" s="201"/>
      <c r="E4" s="201"/>
      <c r="F4" s="201"/>
      <c r="G4" s="201"/>
      <c r="H4" s="201"/>
      <c r="I4" s="201"/>
      <c r="J4" s="203"/>
      <c r="K4" s="206"/>
      <c r="L4" s="203"/>
      <c r="M4" s="203"/>
    </row>
    <row r="5" spans="3:13" ht="13.5" thickBot="1">
      <c r="C5" s="44"/>
      <c r="I5" s="61"/>
      <c r="J5" s="203"/>
      <c r="K5" s="206"/>
      <c r="L5" s="203"/>
      <c r="M5" s="203"/>
    </row>
    <row r="6" spans="1:13" ht="30.75">
      <c r="A6" s="1"/>
      <c r="B6" s="5"/>
      <c r="C6" s="15" t="s">
        <v>2</v>
      </c>
      <c r="D6" s="3" t="s">
        <v>4</v>
      </c>
      <c r="E6" s="214" t="s">
        <v>7</v>
      </c>
      <c r="F6" s="215"/>
      <c r="G6" s="218" t="s">
        <v>8</v>
      </c>
      <c r="H6" s="221" t="s">
        <v>9</v>
      </c>
      <c r="I6" s="222"/>
      <c r="J6" s="203"/>
      <c r="K6" s="206"/>
      <c r="L6" s="203"/>
      <c r="M6" s="203"/>
    </row>
    <row r="7" spans="1:64" ht="15.75" thickBot="1">
      <c r="A7" s="2"/>
      <c r="B7" s="14"/>
      <c r="C7" s="192" t="s">
        <v>3</v>
      </c>
      <c r="D7" s="4" t="s">
        <v>5</v>
      </c>
      <c r="E7" s="216"/>
      <c r="F7" s="217"/>
      <c r="G7" s="219"/>
      <c r="H7" s="223"/>
      <c r="I7" s="224"/>
      <c r="J7" s="203"/>
      <c r="K7" s="206"/>
      <c r="L7" s="203"/>
      <c r="M7" s="203"/>
      <c r="O7" s="45"/>
      <c r="P7" s="45"/>
      <c r="Q7" s="45"/>
      <c r="R7" s="45"/>
      <c r="S7" s="45"/>
      <c r="T7" s="45"/>
      <c r="U7" s="45"/>
      <c r="V7" s="45"/>
      <c r="W7" s="45"/>
      <c r="X7" s="45"/>
      <c r="BJ7" s="45"/>
      <c r="BK7" s="45"/>
      <c r="BL7" s="45"/>
    </row>
    <row r="8" spans="1:123" ht="15.75" thickBot="1">
      <c r="A8" s="2" t="s">
        <v>0</v>
      </c>
      <c r="B8" s="14" t="s">
        <v>1</v>
      </c>
      <c r="C8" s="193"/>
      <c r="D8" s="4" t="s">
        <v>6</v>
      </c>
      <c r="E8" s="7" t="s">
        <v>10</v>
      </c>
      <c r="F8" s="7" t="s">
        <v>11</v>
      </c>
      <c r="G8" s="220"/>
      <c r="H8" s="7" t="s">
        <v>12</v>
      </c>
      <c r="I8" s="51" t="s">
        <v>13</v>
      </c>
      <c r="J8" s="204"/>
      <c r="K8" s="207"/>
      <c r="L8" s="204"/>
      <c r="M8" s="204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</row>
    <row r="9" spans="1:123" s="194" customFormat="1" ht="15">
      <c r="A9" s="194" t="s">
        <v>15</v>
      </c>
      <c r="J9" s="193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3"/>
      <c r="DQ9" s="193"/>
      <c r="DR9" s="193"/>
      <c r="DS9" s="193"/>
    </row>
    <row r="10" spans="1:119" s="48" customFormat="1" ht="15">
      <c r="A10" s="187" t="s">
        <v>26</v>
      </c>
      <c r="B10" s="188"/>
      <c r="C10" s="189"/>
      <c r="D10" s="189"/>
      <c r="E10" s="188"/>
      <c r="F10" s="188"/>
      <c r="G10" s="188"/>
      <c r="H10" s="188"/>
      <c r="I10" s="190"/>
      <c r="K10" s="63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</row>
    <row r="11" spans="1:13" ht="30.75">
      <c r="A11" s="8">
        <v>1</v>
      </c>
      <c r="B11" s="156" t="s">
        <v>59</v>
      </c>
      <c r="C11" s="123" t="s">
        <v>60</v>
      </c>
      <c r="D11" s="68" t="s">
        <v>61</v>
      </c>
      <c r="E11" s="83">
        <v>41191.086805555555</v>
      </c>
      <c r="F11" s="9">
        <v>41191.086805555555</v>
      </c>
      <c r="G11" s="42" t="s">
        <v>14</v>
      </c>
      <c r="H11" s="9">
        <v>41204.42013888889</v>
      </c>
      <c r="I11" s="10">
        <f>H11-F11</f>
        <v>13.333333333335759</v>
      </c>
      <c r="J11" s="9">
        <f>F11-E11</f>
        <v>0</v>
      </c>
      <c r="K11" s="64">
        <f>J11*24</f>
        <v>0</v>
      </c>
      <c r="L11" s="8">
        <v>10</v>
      </c>
      <c r="M11" s="8">
        <v>6</v>
      </c>
    </row>
    <row r="12" spans="1:13" ht="30.75">
      <c r="A12" s="129">
        <v>2</v>
      </c>
      <c r="B12" s="156" t="s">
        <v>64</v>
      </c>
      <c r="C12" s="118" t="s">
        <v>65</v>
      </c>
      <c r="D12" s="147" t="s">
        <v>66</v>
      </c>
      <c r="E12" s="9">
        <v>41192.657638888886</v>
      </c>
      <c r="F12" s="9">
        <v>41192.68472222222</v>
      </c>
      <c r="G12" s="42" t="s">
        <v>14</v>
      </c>
      <c r="H12" s="9">
        <v>41214.691666666666</v>
      </c>
      <c r="I12" s="10">
        <f>H12-F12</f>
        <v>22.006944444445253</v>
      </c>
      <c r="J12" s="9">
        <f aca="true" t="shared" si="0" ref="J12:J36">F12-E12</f>
        <v>0.02708333333430346</v>
      </c>
      <c r="K12" s="64">
        <f aca="true" t="shared" si="1" ref="K12:K36">J12*24</f>
        <v>0.6500000000232831</v>
      </c>
      <c r="L12" s="8">
        <v>45</v>
      </c>
      <c r="M12" s="8">
        <v>6</v>
      </c>
    </row>
    <row r="13" spans="1:13" ht="15">
      <c r="A13" s="129">
        <v>3</v>
      </c>
      <c r="B13" s="156" t="s">
        <v>69</v>
      </c>
      <c r="C13" s="87" t="s">
        <v>67</v>
      </c>
      <c r="D13" s="87" t="s">
        <v>68</v>
      </c>
      <c r="E13" s="83">
        <v>41194.40138888889</v>
      </c>
      <c r="F13" s="9">
        <v>41194.42361111111</v>
      </c>
      <c r="G13" s="42" t="s">
        <v>14</v>
      </c>
      <c r="H13" s="9">
        <v>41199.74513888889</v>
      </c>
      <c r="I13" s="10">
        <f>H13-F13</f>
        <v>5.321527777778101</v>
      </c>
      <c r="J13" s="9">
        <f t="shared" si="0"/>
        <v>0.022222222221898846</v>
      </c>
      <c r="K13" s="64">
        <f t="shared" si="1"/>
        <v>0.5333333333255723</v>
      </c>
      <c r="L13" s="8">
        <v>50</v>
      </c>
      <c r="M13" s="8">
        <v>6</v>
      </c>
    </row>
    <row r="14" spans="1:13" s="32" customFormat="1" ht="15">
      <c r="A14" s="46">
        <v>4</v>
      </c>
      <c r="B14" s="157" t="s">
        <v>69</v>
      </c>
      <c r="C14" s="93" t="s">
        <v>67</v>
      </c>
      <c r="D14" s="119" t="s">
        <v>70</v>
      </c>
      <c r="E14" s="9">
        <v>41194.40138888889</v>
      </c>
      <c r="F14" s="9">
        <v>41194.42361111111</v>
      </c>
      <c r="G14" s="42" t="s">
        <v>14</v>
      </c>
      <c r="H14" s="25">
        <v>41194.7125</v>
      </c>
      <c r="I14" s="10">
        <f>H14-F14</f>
        <v>0.28888888889196096</v>
      </c>
      <c r="J14" s="9">
        <f t="shared" si="0"/>
        <v>0.022222222221898846</v>
      </c>
      <c r="K14" s="64">
        <f t="shared" si="1"/>
        <v>0.5333333333255723</v>
      </c>
      <c r="L14" s="22">
        <v>50</v>
      </c>
      <c r="M14" s="22">
        <v>6</v>
      </c>
    </row>
    <row r="15" spans="1:13" s="32" customFormat="1" ht="15">
      <c r="A15" s="46">
        <v>5</v>
      </c>
      <c r="B15" s="149">
        <v>41199</v>
      </c>
      <c r="C15" s="153" t="s">
        <v>78</v>
      </c>
      <c r="D15" s="127" t="s">
        <v>79</v>
      </c>
      <c r="E15" s="83">
        <v>41199.916666666664</v>
      </c>
      <c r="F15" s="9">
        <v>41199.958333333336</v>
      </c>
      <c r="G15" s="42" t="s">
        <v>73</v>
      </c>
      <c r="H15" s="25">
        <v>41199.958333333336</v>
      </c>
      <c r="I15" s="10">
        <f aca="true" t="shared" si="2" ref="I15:I36">H15-F15</f>
        <v>0</v>
      </c>
      <c r="J15" s="9">
        <f t="shared" si="0"/>
        <v>0.041666666671517305</v>
      </c>
      <c r="K15" s="64">
        <f t="shared" si="1"/>
        <v>1.0000000001164153</v>
      </c>
      <c r="L15" s="22">
        <v>15</v>
      </c>
      <c r="M15" s="22">
        <v>6</v>
      </c>
    </row>
    <row r="16" spans="1:13" s="32" customFormat="1" ht="15">
      <c r="A16" s="46">
        <v>6</v>
      </c>
      <c r="B16" s="149">
        <v>41208</v>
      </c>
      <c r="C16" s="154" t="s">
        <v>95</v>
      </c>
      <c r="D16" s="155" t="s">
        <v>96</v>
      </c>
      <c r="E16" s="83">
        <v>41208.166666666664</v>
      </c>
      <c r="F16" s="9">
        <v>41208.23888888889</v>
      </c>
      <c r="G16" s="42" t="s">
        <v>97</v>
      </c>
      <c r="H16" s="25">
        <v>41208.23888888889</v>
      </c>
      <c r="I16" s="10">
        <f t="shared" si="2"/>
        <v>0</v>
      </c>
      <c r="J16" s="9">
        <f t="shared" si="0"/>
        <v>0.07222222222480923</v>
      </c>
      <c r="K16" s="64">
        <f t="shared" si="1"/>
        <v>1.7333333333954215</v>
      </c>
      <c r="L16" s="22">
        <v>60</v>
      </c>
      <c r="M16" s="22">
        <v>6</v>
      </c>
    </row>
    <row r="17" spans="1:119" s="8" customFormat="1" ht="30.75">
      <c r="A17" s="8">
        <v>7</v>
      </c>
      <c r="B17" s="77">
        <v>41209</v>
      </c>
      <c r="C17" s="108" t="s">
        <v>99</v>
      </c>
      <c r="D17" s="152" t="s">
        <v>100</v>
      </c>
      <c r="E17" s="80">
        <v>41209.11111111111</v>
      </c>
      <c r="F17" s="25">
        <v>41209.13333333333</v>
      </c>
      <c r="G17" s="54" t="s">
        <v>14</v>
      </c>
      <c r="H17" s="9">
        <v>41215.65625</v>
      </c>
      <c r="I17" s="10">
        <f t="shared" si="2"/>
        <v>6.522916666668607</v>
      </c>
      <c r="J17" s="9">
        <f t="shared" si="0"/>
        <v>0.022222222221898846</v>
      </c>
      <c r="K17" s="64">
        <f t="shared" si="1"/>
        <v>0.5333333333255723</v>
      </c>
      <c r="L17" s="8">
        <v>52</v>
      </c>
      <c r="M17" s="8">
        <v>6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</row>
    <row r="18" spans="1:119" s="8" customFormat="1" ht="30.75">
      <c r="A18" s="8">
        <v>8</v>
      </c>
      <c r="B18" s="77">
        <v>41214</v>
      </c>
      <c r="C18" s="108" t="s">
        <v>137</v>
      </c>
      <c r="D18" s="148" t="s">
        <v>138</v>
      </c>
      <c r="E18" s="80">
        <v>41214.552083333336</v>
      </c>
      <c r="F18" s="25">
        <v>41214.604166666664</v>
      </c>
      <c r="G18" s="54" t="s">
        <v>14</v>
      </c>
      <c r="H18" s="9">
        <v>41226.645833333336</v>
      </c>
      <c r="I18" s="10">
        <f t="shared" si="2"/>
        <v>12.041666666671517</v>
      </c>
      <c r="J18" s="9">
        <f t="shared" si="0"/>
        <v>0.052083333328482695</v>
      </c>
      <c r="K18" s="64">
        <f t="shared" si="1"/>
        <v>1.2499999998835847</v>
      </c>
      <c r="L18" s="8">
        <v>82</v>
      </c>
      <c r="M18" s="8">
        <v>6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</row>
    <row r="19" spans="1:119" s="8" customFormat="1" ht="15">
      <c r="A19" s="8">
        <v>9</v>
      </c>
      <c r="B19" s="77">
        <v>41214</v>
      </c>
      <c r="C19" s="16" t="s">
        <v>139</v>
      </c>
      <c r="D19" s="162" t="s">
        <v>140</v>
      </c>
      <c r="E19" s="80">
        <v>41214.708333333336</v>
      </c>
      <c r="F19" s="25">
        <v>41214.75277777778</v>
      </c>
      <c r="G19" s="54" t="s">
        <v>14</v>
      </c>
      <c r="H19" s="9">
        <v>41227.675</v>
      </c>
      <c r="I19" s="10">
        <f t="shared" si="2"/>
        <v>12.922222222223354</v>
      </c>
      <c r="J19" s="9">
        <f t="shared" si="0"/>
        <v>0.04444444444379769</v>
      </c>
      <c r="K19" s="64">
        <f t="shared" si="1"/>
        <v>1.0666666666511446</v>
      </c>
      <c r="L19" s="8">
        <v>25</v>
      </c>
      <c r="M19" s="8">
        <v>6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</row>
    <row r="20" spans="1:119" s="8" customFormat="1" ht="15">
      <c r="A20" s="8">
        <v>10</v>
      </c>
      <c r="B20" s="101">
        <v>41216</v>
      </c>
      <c r="C20" s="159" t="s">
        <v>114</v>
      </c>
      <c r="D20" s="158" t="s">
        <v>115</v>
      </c>
      <c r="E20" s="99">
        <v>41216.677083333336</v>
      </c>
      <c r="F20" s="100">
        <v>41216.74513888889</v>
      </c>
      <c r="G20" s="54" t="s">
        <v>116</v>
      </c>
      <c r="H20" s="9">
        <v>41216.74513888889</v>
      </c>
      <c r="I20" s="10">
        <f t="shared" si="2"/>
        <v>0</v>
      </c>
      <c r="J20" s="9">
        <f t="shared" si="0"/>
        <v>0.06805555555183673</v>
      </c>
      <c r="K20" s="64">
        <f t="shared" si="1"/>
        <v>1.6333333332440816</v>
      </c>
      <c r="L20" s="8">
        <v>80</v>
      </c>
      <c r="M20" s="8">
        <v>6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</row>
    <row r="21" spans="1:119" s="8" customFormat="1" ht="15">
      <c r="A21" s="8">
        <v>11</v>
      </c>
      <c r="B21" s="101">
        <v>41219</v>
      </c>
      <c r="C21" s="108" t="s">
        <v>117</v>
      </c>
      <c r="D21" s="122" t="s">
        <v>126</v>
      </c>
      <c r="E21" s="99">
        <v>41219.313888888886</v>
      </c>
      <c r="F21" s="100">
        <v>41219.35486111111</v>
      </c>
      <c r="G21" s="87" t="s">
        <v>118</v>
      </c>
      <c r="H21" s="9">
        <v>41219.65625</v>
      </c>
      <c r="I21" s="10">
        <f t="shared" si="2"/>
        <v>0.3013888888890506</v>
      </c>
      <c r="J21" s="9">
        <f t="shared" si="0"/>
        <v>0.04097222222480923</v>
      </c>
      <c r="K21" s="64">
        <f t="shared" si="1"/>
        <v>0.9833333333954215</v>
      </c>
      <c r="L21" s="8">
        <v>30</v>
      </c>
      <c r="M21" s="8">
        <v>10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</row>
    <row r="22" spans="1:13" s="45" customFormat="1" ht="15">
      <c r="A22" s="17">
        <v>12</v>
      </c>
      <c r="B22" s="102">
        <v>41221</v>
      </c>
      <c r="C22" s="108" t="s">
        <v>127</v>
      </c>
      <c r="D22" s="116" t="s">
        <v>128</v>
      </c>
      <c r="E22" s="103">
        <v>41221.09166666667</v>
      </c>
      <c r="F22" s="104">
        <v>41221.115277777775</v>
      </c>
      <c r="G22" s="124" t="s">
        <v>14</v>
      </c>
      <c r="H22" s="18">
        <v>41232.62847222222</v>
      </c>
      <c r="I22" s="10">
        <f t="shared" si="2"/>
        <v>11.513194444443798</v>
      </c>
      <c r="J22" s="9">
        <f t="shared" si="0"/>
        <v>0.02361111110803904</v>
      </c>
      <c r="K22" s="64">
        <f t="shared" si="1"/>
        <v>0.566666666592937</v>
      </c>
      <c r="L22" s="8">
        <v>30</v>
      </c>
      <c r="M22" s="8">
        <v>6</v>
      </c>
    </row>
    <row r="23" spans="1:13" s="32" customFormat="1" ht="15">
      <c r="A23" s="22">
        <v>13</v>
      </c>
      <c r="B23" s="35">
        <v>41223</v>
      </c>
      <c r="C23" s="108" t="s">
        <v>135</v>
      </c>
      <c r="D23" s="127" t="s">
        <v>136</v>
      </c>
      <c r="E23" s="69">
        <v>41223.413194444445</v>
      </c>
      <c r="F23" s="34">
        <v>41223.44236111111</v>
      </c>
      <c r="G23" s="50" t="s">
        <v>14</v>
      </c>
      <c r="H23" s="34">
        <v>41228.663194444445</v>
      </c>
      <c r="I23" s="10">
        <f t="shared" si="2"/>
        <v>5.220833333332848</v>
      </c>
      <c r="J23" s="9">
        <f t="shared" si="0"/>
        <v>0.02916666666715173</v>
      </c>
      <c r="K23" s="64">
        <f t="shared" si="1"/>
        <v>0.7000000000116415</v>
      </c>
      <c r="L23" s="8">
        <v>60</v>
      </c>
      <c r="M23" s="8">
        <v>6</v>
      </c>
    </row>
    <row r="24" spans="1:13" s="32" customFormat="1" ht="30.75">
      <c r="A24" s="22">
        <v>14</v>
      </c>
      <c r="B24" s="35">
        <v>41231</v>
      </c>
      <c r="C24" s="154" t="s">
        <v>150</v>
      </c>
      <c r="D24" s="148" t="s">
        <v>152</v>
      </c>
      <c r="E24" s="69">
        <v>41231.28125</v>
      </c>
      <c r="F24" s="34">
        <v>41231.28125</v>
      </c>
      <c r="G24" s="50" t="s">
        <v>14</v>
      </c>
      <c r="H24" s="34">
        <v>41236.64236111111</v>
      </c>
      <c r="I24" s="10">
        <f t="shared" si="2"/>
        <v>5.361111111109494</v>
      </c>
      <c r="J24" s="9">
        <f t="shared" si="0"/>
        <v>0</v>
      </c>
      <c r="K24" s="64">
        <f t="shared" si="1"/>
        <v>0</v>
      </c>
      <c r="L24" s="8">
        <v>170</v>
      </c>
      <c r="M24" s="8">
        <v>6</v>
      </c>
    </row>
    <row r="25" spans="1:13" s="32" customFormat="1" ht="15">
      <c r="A25" s="22">
        <v>15</v>
      </c>
      <c r="B25" s="35">
        <v>41231</v>
      </c>
      <c r="C25" s="144" t="s">
        <v>153</v>
      </c>
      <c r="D25" s="148" t="s">
        <v>151</v>
      </c>
      <c r="E25" s="69">
        <v>41231.5625</v>
      </c>
      <c r="F25" s="34">
        <v>41231.60763888889</v>
      </c>
      <c r="G25" s="50" t="s">
        <v>14</v>
      </c>
      <c r="H25" s="34">
        <v>41235.63888888889</v>
      </c>
      <c r="I25" s="10">
        <f t="shared" si="2"/>
        <v>4.03125</v>
      </c>
      <c r="J25" s="9">
        <f t="shared" si="0"/>
        <v>0.04513888889050577</v>
      </c>
      <c r="K25" s="64">
        <f t="shared" si="1"/>
        <v>1.0833333333721384</v>
      </c>
      <c r="L25" s="8">
        <v>10</v>
      </c>
      <c r="M25" s="8">
        <v>6</v>
      </c>
    </row>
    <row r="26" spans="1:13" s="32" customFormat="1" ht="30.75">
      <c r="A26" s="22">
        <v>16</v>
      </c>
      <c r="B26" s="35">
        <v>41235</v>
      </c>
      <c r="C26" s="141" t="s">
        <v>154</v>
      </c>
      <c r="D26" s="148" t="s">
        <v>155</v>
      </c>
      <c r="E26" s="69">
        <v>41235.8875</v>
      </c>
      <c r="F26" s="34">
        <v>41235.895833333336</v>
      </c>
      <c r="G26" s="50" t="s">
        <v>14</v>
      </c>
      <c r="H26" s="34">
        <v>41272.64791666667</v>
      </c>
      <c r="I26" s="10">
        <f t="shared" si="2"/>
        <v>36.75208333333285</v>
      </c>
      <c r="J26" s="9">
        <f t="shared" si="0"/>
        <v>0.008333333338669036</v>
      </c>
      <c r="K26" s="64">
        <f t="shared" si="1"/>
        <v>0.20000000012805685</v>
      </c>
      <c r="L26" s="8">
        <v>250</v>
      </c>
      <c r="M26" s="8">
        <v>6</v>
      </c>
    </row>
    <row r="27" spans="1:13" s="32" customFormat="1" ht="15">
      <c r="A27" s="22">
        <v>17</v>
      </c>
      <c r="B27" s="35">
        <v>41239</v>
      </c>
      <c r="C27" s="141" t="s">
        <v>156</v>
      </c>
      <c r="D27" s="148" t="s">
        <v>157</v>
      </c>
      <c r="E27" s="69">
        <v>41239.0625</v>
      </c>
      <c r="F27" s="34">
        <v>41239.086805555555</v>
      </c>
      <c r="G27" s="50" t="s">
        <v>14</v>
      </c>
      <c r="H27" s="34">
        <v>41261.63888888889</v>
      </c>
      <c r="I27" s="10">
        <f t="shared" si="2"/>
        <v>22.55208333333576</v>
      </c>
      <c r="J27" s="9">
        <f t="shared" si="0"/>
        <v>0.024305555554747116</v>
      </c>
      <c r="K27" s="64">
        <f t="shared" si="1"/>
        <v>0.5833333333139308</v>
      </c>
      <c r="L27" s="8">
        <v>25</v>
      </c>
      <c r="M27" s="8">
        <v>6</v>
      </c>
    </row>
    <row r="28" spans="1:13" ht="15">
      <c r="A28" s="8">
        <v>18</v>
      </c>
      <c r="B28" s="81">
        <v>41239</v>
      </c>
      <c r="C28" s="112" t="s">
        <v>158</v>
      </c>
      <c r="D28" s="148" t="s">
        <v>159</v>
      </c>
      <c r="E28" s="164">
        <v>41239.583333333336</v>
      </c>
      <c r="F28" s="143">
        <v>41239.583333333336</v>
      </c>
      <c r="G28" s="124" t="s">
        <v>14</v>
      </c>
      <c r="H28" s="9">
        <v>41262.45347222222</v>
      </c>
      <c r="I28" s="10">
        <f t="shared" si="2"/>
        <v>22.870138888887595</v>
      </c>
      <c r="J28" s="9">
        <f t="shared" si="0"/>
        <v>0</v>
      </c>
      <c r="K28" s="64">
        <f t="shared" si="1"/>
        <v>0</v>
      </c>
      <c r="L28" s="8">
        <v>10</v>
      </c>
      <c r="M28" s="8">
        <v>6</v>
      </c>
    </row>
    <row r="29" spans="1:13" ht="30.75">
      <c r="A29" s="8">
        <v>19</v>
      </c>
      <c r="B29" s="82">
        <v>41246</v>
      </c>
      <c r="C29" s="112" t="s">
        <v>160</v>
      </c>
      <c r="D29" s="148" t="s">
        <v>161</v>
      </c>
      <c r="E29" s="83">
        <v>41246.055555555555</v>
      </c>
      <c r="F29" s="9">
        <v>41246.14236111111</v>
      </c>
      <c r="G29" s="87" t="s">
        <v>14</v>
      </c>
      <c r="H29" s="9">
        <v>41250.458333333336</v>
      </c>
      <c r="I29" s="10">
        <f t="shared" si="2"/>
        <v>4.315972222226264</v>
      </c>
      <c r="J29" s="9">
        <f t="shared" si="0"/>
        <v>0.08680555555474712</v>
      </c>
      <c r="K29" s="64">
        <f t="shared" si="1"/>
        <v>2.083333333313931</v>
      </c>
      <c r="L29" s="8">
        <v>180</v>
      </c>
      <c r="M29" s="8">
        <v>6</v>
      </c>
    </row>
    <row r="30" spans="1:13" ht="30.75">
      <c r="A30" s="8">
        <v>20</v>
      </c>
      <c r="B30" s="81">
        <v>41247</v>
      </c>
      <c r="C30" s="87" t="s">
        <v>183</v>
      </c>
      <c r="D30" s="16" t="s">
        <v>197</v>
      </c>
      <c r="E30" s="83">
        <v>41247.268055555556</v>
      </c>
      <c r="F30" s="9">
        <v>41247.27013888889</v>
      </c>
      <c r="G30" s="87" t="s">
        <v>14</v>
      </c>
      <c r="H30" s="9">
        <v>41255.631944444445</v>
      </c>
      <c r="I30" s="10">
        <f t="shared" si="2"/>
        <v>8.361805555556202</v>
      </c>
      <c r="J30" s="9">
        <f t="shared" si="0"/>
        <v>0.0020833333328482695</v>
      </c>
      <c r="K30" s="64">
        <f t="shared" si="1"/>
        <v>0.04999999998835847</v>
      </c>
      <c r="L30" s="8">
        <v>150</v>
      </c>
      <c r="M30" s="8">
        <v>6</v>
      </c>
    </row>
    <row r="31" spans="1:13" ht="15">
      <c r="A31" s="8">
        <v>21</v>
      </c>
      <c r="B31" s="81">
        <v>41248</v>
      </c>
      <c r="C31" s="119" t="s">
        <v>185</v>
      </c>
      <c r="D31" s="167"/>
      <c r="E31" s="34">
        <v>41248.89166666667</v>
      </c>
      <c r="F31" s="34">
        <v>41248.9125</v>
      </c>
      <c r="G31" s="87" t="s">
        <v>55</v>
      </c>
      <c r="H31" s="9">
        <v>41248.9125</v>
      </c>
      <c r="I31" s="10">
        <f t="shared" si="2"/>
        <v>0</v>
      </c>
      <c r="J31" s="9">
        <f t="shared" si="0"/>
        <v>0.020833333328482695</v>
      </c>
      <c r="K31" s="64">
        <f t="shared" si="1"/>
        <v>0.4999999998835847</v>
      </c>
      <c r="L31" s="8">
        <v>40</v>
      </c>
      <c r="M31" s="8">
        <v>6</v>
      </c>
    </row>
    <row r="32" spans="1:13" ht="15">
      <c r="A32" s="8">
        <v>22</v>
      </c>
      <c r="B32" s="81">
        <v>41249</v>
      </c>
      <c r="C32" s="108" t="s">
        <v>186</v>
      </c>
      <c r="D32" s="93" t="s">
        <v>187</v>
      </c>
      <c r="E32" s="83">
        <v>41249.157638888886</v>
      </c>
      <c r="F32" s="9">
        <v>41249.194444444445</v>
      </c>
      <c r="G32" s="87" t="s">
        <v>14</v>
      </c>
      <c r="H32" s="9">
        <v>41254.68402777778</v>
      </c>
      <c r="I32" s="10">
        <f t="shared" si="2"/>
        <v>5.489583333335759</v>
      </c>
      <c r="J32" s="9">
        <f t="shared" si="0"/>
        <v>0.03680555555911269</v>
      </c>
      <c r="K32" s="64">
        <f t="shared" si="1"/>
        <v>0.8833333334187046</v>
      </c>
      <c r="L32" s="8">
        <v>50</v>
      </c>
      <c r="M32" s="8">
        <v>6</v>
      </c>
    </row>
    <row r="33" spans="1:13" ht="15">
      <c r="A33" s="8">
        <v>23</v>
      </c>
      <c r="B33" s="81">
        <v>41252</v>
      </c>
      <c r="C33" s="87" t="s">
        <v>193</v>
      </c>
      <c r="D33" s="87" t="s">
        <v>194</v>
      </c>
      <c r="E33" s="83">
        <v>41252.68263888889</v>
      </c>
      <c r="F33" s="9">
        <v>41252.70347222222</v>
      </c>
      <c r="G33" s="87" t="s">
        <v>14</v>
      </c>
      <c r="H33" s="9">
        <v>41257.520833333336</v>
      </c>
      <c r="I33" s="10">
        <f t="shared" si="2"/>
        <v>4.817361111112405</v>
      </c>
      <c r="J33" s="9">
        <f t="shared" si="0"/>
        <v>0.020833333335758653</v>
      </c>
      <c r="K33" s="64">
        <f t="shared" si="1"/>
        <v>0.5000000000582077</v>
      </c>
      <c r="L33" s="8">
        <v>30</v>
      </c>
      <c r="M33" s="8">
        <v>6</v>
      </c>
    </row>
    <row r="34" spans="1:13" ht="15">
      <c r="A34" s="8">
        <v>24</v>
      </c>
      <c r="B34" s="81">
        <v>41261</v>
      </c>
      <c r="C34" s="93" t="s">
        <v>200</v>
      </c>
      <c r="D34" s="93" t="s">
        <v>201</v>
      </c>
      <c r="E34" s="83">
        <v>41261.350694444445</v>
      </c>
      <c r="F34" s="9">
        <v>41261.385416666664</v>
      </c>
      <c r="G34" s="87" t="s">
        <v>202</v>
      </c>
      <c r="H34" s="9">
        <v>41261.708333333336</v>
      </c>
      <c r="I34" s="10">
        <f t="shared" si="2"/>
        <v>0.3229166666715173</v>
      </c>
      <c r="J34" s="9">
        <f t="shared" si="0"/>
        <v>0.03472222221898846</v>
      </c>
      <c r="K34" s="64">
        <f t="shared" si="1"/>
        <v>0.8333333332557231</v>
      </c>
      <c r="L34" s="8">
        <v>30</v>
      </c>
      <c r="M34" s="8">
        <v>6</v>
      </c>
    </row>
    <row r="35" spans="1:13" ht="30.75">
      <c r="A35" s="8">
        <v>25</v>
      </c>
      <c r="B35" s="81">
        <v>41270</v>
      </c>
      <c r="C35" s="68" t="s">
        <v>210</v>
      </c>
      <c r="D35" s="115" t="s">
        <v>211</v>
      </c>
      <c r="E35" s="83">
        <v>41270.427083333336</v>
      </c>
      <c r="F35" s="9">
        <v>41270.450694444444</v>
      </c>
      <c r="G35" s="87" t="s">
        <v>212</v>
      </c>
      <c r="H35" s="9">
        <v>41271.583333333336</v>
      </c>
      <c r="I35" s="10">
        <f t="shared" si="2"/>
        <v>1.132638888891961</v>
      </c>
      <c r="J35" s="9">
        <f t="shared" si="0"/>
        <v>0.02361111110803904</v>
      </c>
      <c r="K35" s="64">
        <f t="shared" si="1"/>
        <v>0.566666666592937</v>
      </c>
      <c r="L35" s="8">
        <v>80</v>
      </c>
      <c r="M35" s="8">
        <v>6</v>
      </c>
    </row>
    <row r="36" spans="1:13" ht="15">
      <c r="A36" s="8">
        <v>26</v>
      </c>
      <c r="B36" s="81">
        <v>41272</v>
      </c>
      <c r="C36" s="124" t="s">
        <v>216</v>
      </c>
      <c r="D36" s="87"/>
      <c r="E36" s="83">
        <v>41272.381944444445</v>
      </c>
      <c r="F36" s="9">
        <v>41272.41180555556</v>
      </c>
      <c r="G36" s="87" t="s">
        <v>55</v>
      </c>
      <c r="H36" s="9">
        <v>41272.41180555556</v>
      </c>
      <c r="I36" s="10">
        <f t="shared" si="2"/>
        <v>0</v>
      </c>
      <c r="J36" s="9">
        <f t="shared" si="0"/>
        <v>0.029861111113859806</v>
      </c>
      <c r="K36" s="64">
        <f t="shared" si="1"/>
        <v>0.7166666667326353</v>
      </c>
      <c r="L36" s="8">
        <v>110</v>
      </c>
      <c r="M36" s="8">
        <v>6</v>
      </c>
    </row>
    <row r="37" spans="1:13" s="32" customFormat="1" ht="12.75">
      <c r="A37" s="46"/>
      <c r="B37" s="21"/>
      <c r="C37" s="22"/>
      <c r="D37" s="23"/>
      <c r="E37" s="9"/>
      <c r="F37" s="9"/>
      <c r="G37" s="22"/>
      <c r="H37" s="25"/>
      <c r="I37" s="10"/>
      <c r="J37" s="25"/>
      <c r="K37" s="65"/>
      <c r="L37" s="22"/>
      <c r="M37" s="22"/>
    </row>
    <row r="38" spans="1:13" s="32" customFormat="1" ht="12.75">
      <c r="A38" s="179" t="s">
        <v>21</v>
      </c>
      <c r="B38" s="180"/>
      <c r="C38" s="22"/>
      <c r="D38" s="22"/>
      <c r="E38" s="9"/>
      <c r="F38" s="19">
        <f>AVERAGE(J11:J36)</f>
        <v>0.030742521367546242</v>
      </c>
      <c r="G38" s="22"/>
      <c r="H38" s="25"/>
      <c r="I38" s="13">
        <f>AVERAGE(I11:I36)</f>
        <v>7.903071581197694</v>
      </c>
      <c r="J38" s="25"/>
      <c r="K38" s="65"/>
      <c r="L38" s="22"/>
      <c r="M38" s="22"/>
    </row>
    <row r="39" spans="1:13" ht="15">
      <c r="A39" s="11"/>
      <c r="B39" s="182" t="s">
        <v>27</v>
      </c>
      <c r="C39" s="191"/>
      <c r="D39" s="191"/>
      <c r="E39" s="183"/>
      <c r="F39" s="183"/>
      <c r="G39" s="191"/>
      <c r="H39" s="183"/>
      <c r="I39" s="184"/>
      <c r="J39" s="9"/>
      <c r="K39" s="64"/>
      <c r="L39" s="8"/>
      <c r="M39" s="8"/>
    </row>
    <row r="40" spans="1:13" ht="15">
      <c r="A40" s="22">
        <v>1</v>
      </c>
      <c r="B40" s="77">
        <v>41217</v>
      </c>
      <c r="C40" s="108" t="s">
        <v>119</v>
      </c>
      <c r="D40" s="108" t="s">
        <v>98</v>
      </c>
      <c r="E40" s="78">
        <v>41217.73055555556</v>
      </c>
      <c r="F40" s="79">
        <v>41217.73402777778</v>
      </c>
      <c r="G40" s="93" t="s">
        <v>120</v>
      </c>
      <c r="H40" s="80">
        <v>41217.73402777778</v>
      </c>
      <c r="I40" s="10">
        <f>H40-F40</f>
        <v>0</v>
      </c>
      <c r="J40" s="9">
        <f>F40-E40</f>
        <v>0.0034722222189884633</v>
      </c>
      <c r="K40" s="64">
        <f>J40*24</f>
        <v>0.08333333325572312</v>
      </c>
      <c r="L40" s="8">
        <v>10</v>
      </c>
      <c r="M40" s="8">
        <v>10</v>
      </c>
    </row>
    <row r="41" spans="1:13" ht="46.5">
      <c r="A41" s="22">
        <v>2</v>
      </c>
      <c r="B41" s="77">
        <v>41232</v>
      </c>
      <c r="C41" s="128" t="s">
        <v>166</v>
      </c>
      <c r="D41" s="68" t="s">
        <v>167</v>
      </c>
      <c r="E41" s="78">
        <v>41232.84097222222</v>
      </c>
      <c r="F41" s="79">
        <v>41232.85555555556</v>
      </c>
      <c r="G41" s="68" t="s">
        <v>168</v>
      </c>
      <c r="H41" s="80">
        <v>41234.677083333336</v>
      </c>
      <c r="I41" s="10">
        <f>H41-F41</f>
        <v>1.8215277777781012</v>
      </c>
      <c r="J41" s="9">
        <f>F41-E41</f>
        <v>0.014583333337213844</v>
      </c>
      <c r="K41" s="64">
        <f>J41*24</f>
        <v>0.35000000009313226</v>
      </c>
      <c r="L41" s="8">
        <v>10</v>
      </c>
      <c r="M41" s="8">
        <v>10</v>
      </c>
    </row>
    <row r="42" spans="1:13" ht="15">
      <c r="A42" s="22">
        <v>3</v>
      </c>
      <c r="B42" s="77">
        <v>41242</v>
      </c>
      <c r="C42" s="128" t="s">
        <v>171</v>
      </c>
      <c r="D42" s="68" t="s">
        <v>170</v>
      </c>
      <c r="E42" s="78">
        <v>41242.31180555555</v>
      </c>
      <c r="F42" s="79">
        <v>41242.34722222222</v>
      </c>
      <c r="G42" s="68" t="s">
        <v>105</v>
      </c>
      <c r="H42" s="80">
        <v>41242.34722222222</v>
      </c>
      <c r="I42" s="10">
        <f>H42-F42</f>
        <v>0</v>
      </c>
      <c r="J42" s="9">
        <f>F42-E42</f>
        <v>0.03541666666569654</v>
      </c>
      <c r="K42" s="64">
        <f>J42*24</f>
        <v>0.8499999999767169</v>
      </c>
      <c r="L42" s="8">
        <v>10</v>
      </c>
      <c r="M42" s="8">
        <v>10</v>
      </c>
    </row>
    <row r="43" spans="1:13" ht="17.25" customHeight="1">
      <c r="A43" s="22">
        <v>4</v>
      </c>
      <c r="B43" s="77">
        <v>41271</v>
      </c>
      <c r="C43" s="108" t="s">
        <v>217</v>
      </c>
      <c r="D43" s="166" t="s">
        <v>98</v>
      </c>
      <c r="E43" s="78">
        <v>41271.91458333333</v>
      </c>
      <c r="F43" s="27">
        <v>41271.919444444444</v>
      </c>
      <c r="G43" s="60" t="s">
        <v>55</v>
      </c>
      <c r="H43" s="25">
        <v>41271.919444444444</v>
      </c>
      <c r="I43" s="10">
        <f>H43-F43</f>
        <v>0</v>
      </c>
      <c r="J43" s="9">
        <f>F43-E43</f>
        <v>0.004861111112404615</v>
      </c>
      <c r="K43" s="64">
        <f>J43*24</f>
        <v>0.11666666669771075</v>
      </c>
      <c r="L43" s="8">
        <v>10</v>
      </c>
      <c r="M43" s="8">
        <v>10</v>
      </c>
    </row>
    <row r="44" spans="1:13" ht="15">
      <c r="A44" s="11"/>
      <c r="B44" s="77"/>
      <c r="C44" s="87"/>
      <c r="D44" s="116"/>
      <c r="E44" s="27"/>
      <c r="F44" s="27"/>
      <c r="G44" s="42"/>
      <c r="H44" s="25"/>
      <c r="I44" s="10"/>
      <c r="J44" s="9"/>
      <c r="K44" s="64">
        <f>J44*24</f>
        <v>0</v>
      </c>
      <c r="L44" s="8"/>
      <c r="M44" s="8"/>
    </row>
    <row r="45" spans="1:13" ht="12.75">
      <c r="A45" s="179" t="s">
        <v>20</v>
      </c>
      <c r="B45" s="180"/>
      <c r="C45" s="125"/>
      <c r="D45" s="23"/>
      <c r="E45" s="27"/>
      <c r="F45" s="19">
        <f>AVERAGE(J40:J43)</f>
        <v>0.014583333333575865</v>
      </c>
      <c r="G45" s="22"/>
      <c r="H45" s="25"/>
      <c r="I45" s="13">
        <f>AVERAGE(I11:I44)</f>
        <v>6.9420793700037375</v>
      </c>
      <c r="J45" s="9"/>
      <c r="K45" s="64"/>
      <c r="L45" s="8"/>
      <c r="M45" s="8"/>
    </row>
    <row r="46" spans="1:13" ht="12.75">
      <c r="A46" s="11"/>
      <c r="B46" s="11"/>
      <c r="C46" s="11"/>
      <c r="D46" s="20"/>
      <c r="E46" s="27"/>
      <c r="F46" s="27"/>
      <c r="G46" s="11"/>
      <c r="H46" s="12"/>
      <c r="I46" s="10"/>
      <c r="J46" s="9"/>
      <c r="K46" s="64"/>
      <c r="L46" s="8"/>
      <c r="M46" s="8"/>
    </row>
    <row r="47" spans="1:13" ht="15">
      <c r="A47" s="11"/>
      <c r="B47" s="182" t="s">
        <v>28</v>
      </c>
      <c r="C47" s="183"/>
      <c r="D47" s="183"/>
      <c r="E47" s="183"/>
      <c r="F47" s="183"/>
      <c r="G47" s="183"/>
      <c r="H47" s="183"/>
      <c r="I47" s="184"/>
      <c r="J47" s="9"/>
      <c r="K47" s="64"/>
      <c r="L47" s="8"/>
      <c r="M47" s="8"/>
    </row>
    <row r="48" spans="1:10" ht="12.75">
      <c r="A48" s="177"/>
      <c r="B48" s="178"/>
      <c r="C48" s="178"/>
      <c r="D48" s="178"/>
      <c r="E48" s="178"/>
      <c r="F48" s="178"/>
      <c r="G48" s="178"/>
      <c r="H48" s="178"/>
      <c r="I48" s="178"/>
      <c r="J48" s="178"/>
    </row>
    <row r="49" spans="1:13" s="32" customFormat="1" ht="15">
      <c r="A49" s="22">
        <v>1</v>
      </c>
      <c r="B49" s="35">
        <v>41185</v>
      </c>
      <c r="C49" s="108" t="s">
        <v>42</v>
      </c>
      <c r="D49" s="108" t="s">
        <v>43</v>
      </c>
      <c r="E49" s="67">
        <v>41185.54652777778</v>
      </c>
      <c r="F49" s="39">
        <v>41185.677083333336</v>
      </c>
      <c r="G49" s="49" t="s">
        <v>44</v>
      </c>
      <c r="H49" s="34">
        <v>41185.691666666666</v>
      </c>
      <c r="I49" s="10">
        <f>H49-F49</f>
        <v>0.014583333329937886</v>
      </c>
      <c r="J49" s="9">
        <f>F49-E49</f>
        <v>0.1305555555591127</v>
      </c>
      <c r="K49" s="64">
        <f aca="true" t="shared" si="3" ref="K49:K67">J49*24</f>
        <v>3.1333333334187046</v>
      </c>
      <c r="L49" s="43">
        <v>10</v>
      </c>
      <c r="M49" s="8">
        <v>10</v>
      </c>
    </row>
    <row r="50" spans="1:13" s="32" customFormat="1" ht="21" customHeight="1">
      <c r="A50" s="22">
        <v>2</v>
      </c>
      <c r="B50" s="35">
        <v>41190</v>
      </c>
      <c r="C50" s="16" t="s">
        <v>56</v>
      </c>
      <c r="D50" s="16" t="s">
        <v>57</v>
      </c>
      <c r="E50" s="67">
        <v>41190.470138888886</v>
      </c>
      <c r="F50" s="34">
        <v>41190.49722222222</v>
      </c>
      <c r="G50" s="56" t="s">
        <v>58</v>
      </c>
      <c r="H50" s="34">
        <v>41190.52361111111</v>
      </c>
      <c r="I50" s="10">
        <f aca="true" t="shared" si="4" ref="I50:I67">H50-F50</f>
        <v>0.026388888887595385</v>
      </c>
      <c r="J50" s="9">
        <f aca="true" t="shared" si="5" ref="J50:J67">F50-E50</f>
        <v>0.02708333333430346</v>
      </c>
      <c r="K50" s="64">
        <f t="shared" si="3"/>
        <v>0.6500000000232831</v>
      </c>
      <c r="L50" s="43">
        <v>10</v>
      </c>
      <c r="M50" s="8">
        <v>10</v>
      </c>
    </row>
    <row r="51" spans="1:13" s="32" customFormat="1" ht="19.5" customHeight="1">
      <c r="A51" s="22">
        <v>3</v>
      </c>
      <c r="B51" s="35">
        <v>41194</v>
      </c>
      <c r="C51" s="16" t="s">
        <v>72</v>
      </c>
      <c r="D51" s="108" t="s">
        <v>57</v>
      </c>
      <c r="E51" s="67">
        <v>41194.76388888889</v>
      </c>
      <c r="F51" s="34">
        <v>41194.802083333336</v>
      </c>
      <c r="G51" s="123" t="s">
        <v>73</v>
      </c>
      <c r="H51" s="34">
        <v>41194.802083333336</v>
      </c>
      <c r="I51" s="10">
        <f t="shared" si="4"/>
        <v>0</v>
      </c>
      <c r="J51" s="9">
        <f t="shared" si="5"/>
        <v>0.038194444445252884</v>
      </c>
      <c r="K51" s="64">
        <f t="shared" si="3"/>
        <v>0.9166666666860692</v>
      </c>
      <c r="L51" s="43">
        <v>10</v>
      </c>
      <c r="M51" s="8">
        <v>10</v>
      </c>
    </row>
    <row r="52" spans="1:13" s="32" customFormat="1" ht="30.75">
      <c r="A52" s="22">
        <v>4</v>
      </c>
      <c r="B52" s="35">
        <v>41195</v>
      </c>
      <c r="C52" s="108" t="s">
        <v>71</v>
      </c>
      <c r="D52" s="108" t="s">
        <v>57</v>
      </c>
      <c r="E52" s="67">
        <v>41195.57777777778</v>
      </c>
      <c r="F52" s="34">
        <v>41195.600694444445</v>
      </c>
      <c r="G52" s="123" t="s">
        <v>74</v>
      </c>
      <c r="H52" s="34">
        <v>41195.69236111111</v>
      </c>
      <c r="I52" s="10">
        <f t="shared" si="4"/>
        <v>0.09166666666715173</v>
      </c>
      <c r="J52" s="9">
        <f t="shared" si="5"/>
        <v>0.022916666668606922</v>
      </c>
      <c r="K52" s="64">
        <f t="shared" si="3"/>
        <v>0.5500000000465661</v>
      </c>
      <c r="L52" s="43">
        <v>10</v>
      </c>
      <c r="M52" s="8">
        <v>10</v>
      </c>
    </row>
    <row r="53" spans="1:13" s="32" customFormat="1" ht="30.75">
      <c r="A53" s="22">
        <v>5</v>
      </c>
      <c r="B53" s="35">
        <v>41200</v>
      </c>
      <c r="C53" s="87" t="s">
        <v>80</v>
      </c>
      <c r="D53" s="127" t="s">
        <v>81</v>
      </c>
      <c r="E53" s="67">
        <v>41200.89791666667</v>
      </c>
      <c r="F53" s="34">
        <v>41200.92222222222</v>
      </c>
      <c r="G53" s="150" t="s">
        <v>82</v>
      </c>
      <c r="H53" s="34">
        <v>41201.40625</v>
      </c>
      <c r="I53" s="10">
        <f>H52-F52</f>
        <v>0.09166666666715173</v>
      </c>
      <c r="J53" s="9">
        <f t="shared" si="5"/>
        <v>0.024305555554747116</v>
      </c>
      <c r="K53" s="64">
        <f t="shared" si="3"/>
        <v>0.5833333333139308</v>
      </c>
      <c r="L53" s="43">
        <v>10</v>
      </c>
      <c r="M53" s="8">
        <v>10</v>
      </c>
    </row>
    <row r="54" spans="1:13" s="32" customFormat="1" ht="42">
      <c r="A54" s="22">
        <v>6</v>
      </c>
      <c r="B54" s="35">
        <v>41203</v>
      </c>
      <c r="C54" s="123" t="s">
        <v>84</v>
      </c>
      <c r="D54" s="87" t="s">
        <v>85</v>
      </c>
      <c r="E54" s="67">
        <v>41203.46388888889</v>
      </c>
      <c r="F54" s="36">
        <v>41203.475694444445</v>
      </c>
      <c r="G54" s="142" t="s">
        <v>86</v>
      </c>
      <c r="H54" s="34">
        <v>41203.552083333336</v>
      </c>
      <c r="I54" s="10">
        <f>H53-F53</f>
        <v>0.48402777777664596</v>
      </c>
      <c r="J54" s="9">
        <f t="shared" si="5"/>
        <v>0.011805555557657499</v>
      </c>
      <c r="K54" s="64">
        <f t="shared" si="3"/>
        <v>0.28333333338378</v>
      </c>
      <c r="L54" s="43">
        <v>10</v>
      </c>
      <c r="M54" s="8">
        <v>10</v>
      </c>
    </row>
    <row r="55" spans="1:13" s="32" customFormat="1" ht="15">
      <c r="A55" s="22">
        <v>7</v>
      </c>
      <c r="B55" s="35">
        <v>41208</v>
      </c>
      <c r="C55" s="118" t="s">
        <v>101</v>
      </c>
      <c r="D55" s="124" t="s">
        <v>102</v>
      </c>
      <c r="E55" s="67">
        <v>41208.430555555555</v>
      </c>
      <c r="F55" s="34">
        <v>41208.44097222222</v>
      </c>
      <c r="G55" s="151" t="s">
        <v>103</v>
      </c>
      <c r="H55" s="34">
        <v>41208.44097222222</v>
      </c>
      <c r="I55" s="10">
        <f t="shared" si="4"/>
        <v>0</v>
      </c>
      <c r="J55" s="9">
        <f t="shared" si="5"/>
        <v>0.010416666664241347</v>
      </c>
      <c r="K55" s="64">
        <f t="shared" si="3"/>
        <v>0.24999999994179234</v>
      </c>
      <c r="L55" s="43">
        <v>10</v>
      </c>
      <c r="M55" s="8">
        <v>10</v>
      </c>
    </row>
    <row r="56" spans="1:13" s="32" customFormat="1" ht="15">
      <c r="A56" s="22">
        <v>8</v>
      </c>
      <c r="B56" s="35">
        <v>41209</v>
      </c>
      <c r="C56" s="87" t="s">
        <v>101</v>
      </c>
      <c r="D56" s="121" t="s">
        <v>104</v>
      </c>
      <c r="E56" s="67">
        <v>41209.381944444445</v>
      </c>
      <c r="F56" s="34">
        <v>41209.427083333336</v>
      </c>
      <c r="G56" s="56" t="s">
        <v>105</v>
      </c>
      <c r="H56" s="34">
        <v>41209.427083333336</v>
      </c>
      <c r="I56" s="10">
        <f t="shared" si="4"/>
        <v>0</v>
      </c>
      <c r="J56" s="9">
        <f t="shared" si="5"/>
        <v>0.04513888889050577</v>
      </c>
      <c r="K56" s="64">
        <f t="shared" si="3"/>
        <v>1.0833333333721384</v>
      </c>
      <c r="L56" s="43">
        <v>10</v>
      </c>
      <c r="M56" s="8">
        <v>10</v>
      </c>
    </row>
    <row r="57" spans="1:13" s="32" customFormat="1" ht="15">
      <c r="A57" s="22">
        <v>9</v>
      </c>
      <c r="B57" s="35">
        <v>41208</v>
      </c>
      <c r="C57" s="119" t="s">
        <v>106</v>
      </c>
      <c r="D57" s="41" t="s">
        <v>107</v>
      </c>
      <c r="E57" s="67">
        <v>41208.413194444445</v>
      </c>
      <c r="F57" s="34">
        <v>41208.41805555556</v>
      </c>
      <c r="G57" s="56" t="s">
        <v>38</v>
      </c>
      <c r="H57" s="34">
        <v>41208.41805555556</v>
      </c>
      <c r="I57" s="10">
        <f t="shared" si="4"/>
        <v>0</v>
      </c>
      <c r="J57" s="9">
        <f t="shared" si="5"/>
        <v>0.004861111112404615</v>
      </c>
      <c r="K57" s="64">
        <f t="shared" si="3"/>
        <v>0.11666666669771075</v>
      </c>
      <c r="L57" s="43">
        <v>10</v>
      </c>
      <c r="M57" s="8">
        <v>10</v>
      </c>
    </row>
    <row r="58" spans="1:13" s="32" customFormat="1" ht="15">
      <c r="A58" s="22">
        <v>10</v>
      </c>
      <c r="B58" s="35">
        <v>41221</v>
      </c>
      <c r="C58" s="93" t="s">
        <v>129</v>
      </c>
      <c r="D58" s="147" t="s">
        <v>37</v>
      </c>
      <c r="E58" s="67">
        <v>41221.229166666664</v>
      </c>
      <c r="F58" s="34">
        <v>41221.30902777778</v>
      </c>
      <c r="G58" s="56" t="s">
        <v>38</v>
      </c>
      <c r="H58" s="34">
        <v>41221.30902777778</v>
      </c>
      <c r="I58" s="10">
        <f t="shared" si="4"/>
        <v>0</v>
      </c>
      <c r="J58" s="9">
        <f t="shared" si="5"/>
        <v>0.07986111111677019</v>
      </c>
      <c r="K58" s="64">
        <f t="shared" si="3"/>
        <v>1.9166666668024845</v>
      </c>
      <c r="L58" s="43">
        <v>10</v>
      </c>
      <c r="M58" s="8">
        <v>10</v>
      </c>
    </row>
    <row r="59" spans="1:13" s="32" customFormat="1" ht="15">
      <c r="A59" s="22">
        <v>11</v>
      </c>
      <c r="B59" s="35">
        <v>41240</v>
      </c>
      <c r="C59" s="123" t="s">
        <v>80</v>
      </c>
      <c r="D59" s="155" t="s">
        <v>169</v>
      </c>
      <c r="E59" s="67">
        <v>41240.62152777778</v>
      </c>
      <c r="F59" s="34">
        <v>41240.635416666664</v>
      </c>
      <c r="G59" s="56" t="s">
        <v>14</v>
      </c>
      <c r="H59" s="34">
        <v>41241.69097222222</v>
      </c>
      <c r="I59" s="10">
        <f t="shared" si="4"/>
        <v>1.0555555555547471</v>
      </c>
      <c r="J59" s="9">
        <f t="shared" si="5"/>
        <v>0.01388888888322981</v>
      </c>
      <c r="K59" s="64">
        <f t="shared" si="3"/>
        <v>0.33333333319751546</v>
      </c>
      <c r="L59" s="43">
        <v>10</v>
      </c>
      <c r="M59" s="8">
        <v>10</v>
      </c>
    </row>
    <row r="60" spans="1:13" s="32" customFormat="1" ht="15">
      <c r="A60" s="22">
        <v>12</v>
      </c>
      <c r="B60" s="35">
        <v>41242</v>
      </c>
      <c r="C60" s="111" t="s">
        <v>172</v>
      </c>
      <c r="D60" s="155" t="s">
        <v>37</v>
      </c>
      <c r="E60" s="67">
        <v>41242.864583333336</v>
      </c>
      <c r="F60" s="34">
        <v>41242.89375</v>
      </c>
      <c r="G60" s="123" t="s">
        <v>173</v>
      </c>
      <c r="H60" s="34">
        <v>41242.89375</v>
      </c>
      <c r="I60" s="10">
        <f t="shared" si="4"/>
        <v>0</v>
      </c>
      <c r="J60" s="9">
        <f t="shared" si="5"/>
        <v>0.02916666666715173</v>
      </c>
      <c r="K60" s="64">
        <f t="shared" si="3"/>
        <v>0.7000000000116415</v>
      </c>
      <c r="L60" s="43">
        <v>10</v>
      </c>
      <c r="M60" s="8">
        <v>10</v>
      </c>
    </row>
    <row r="61" spans="1:13" s="32" customFormat="1" ht="15">
      <c r="A61" s="22">
        <v>13</v>
      </c>
      <c r="B61" s="35">
        <v>41242</v>
      </c>
      <c r="C61" s="111" t="s">
        <v>174</v>
      </c>
      <c r="D61" s="41" t="s">
        <v>37</v>
      </c>
      <c r="E61" s="67">
        <v>41242.93402777778</v>
      </c>
      <c r="F61" s="34">
        <v>41242.947916666664</v>
      </c>
      <c r="G61" s="56" t="s">
        <v>173</v>
      </c>
      <c r="H61" s="34">
        <v>41242.947916666664</v>
      </c>
      <c r="I61" s="10">
        <f t="shared" si="4"/>
        <v>0</v>
      </c>
      <c r="J61" s="9">
        <f t="shared" si="5"/>
        <v>0.01388888888322981</v>
      </c>
      <c r="K61" s="64">
        <f t="shared" si="3"/>
        <v>0.33333333319751546</v>
      </c>
      <c r="L61" s="43">
        <v>10</v>
      </c>
      <c r="M61" s="8">
        <v>10</v>
      </c>
    </row>
    <row r="62" spans="1:13" s="32" customFormat="1" ht="15">
      <c r="A62" s="22">
        <v>14</v>
      </c>
      <c r="B62" s="35">
        <v>41245</v>
      </c>
      <c r="C62" s="16" t="s">
        <v>176</v>
      </c>
      <c r="D62" s="41" t="s">
        <v>177</v>
      </c>
      <c r="E62" s="67">
        <v>41245.10972222222</v>
      </c>
      <c r="F62" s="34">
        <v>41245.11736111111</v>
      </c>
      <c r="G62" s="56" t="s">
        <v>73</v>
      </c>
      <c r="H62" s="34">
        <v>41245.11736111111</v>
      </c>
      <c r="I62" s="10">
        <f t="shared" si="4"/>
        <v>0</v>
      </c>
      <c r="J62" s="9">
        <f t="shared" si="5"/>
        <v>0.007638888884685002</v>
      </c>
      <c r="K62" s="64">
        <f t="shared" si="3"/>
        <v>0.18333333323244005</v>
      </c>
      <c r="L62" s="43">
        <v>10</v>
      </c>
      <c r="M62" s="8">
        <v>10</v>
      </c>
    </row>
    <row r="63" spans="1:13" s="32" customFormat="1" ht="15">
      <c r="A63" s="22">
        <v>15</v>
      </c>
      <c r="B63" s="35">
        <v>41245</v>
      </c>
      <c r="C63" s="16" t="s">
        <v>176</v>
      </c>
      <c r="D63" s="41" t="s">
        <v>177</v>
      </c>
      <c r="E63" s="67">
        <v>41245.163194444445</v>
      </c>
      <c r="F63" s="34">
        <v>41245.188888888886</v>
      </c>
      <c r="G63" s="123" t="s">
        <v>120</v>
      </c>
      <c r="H63" s="34">
        <v>41245.188888888886</v>
      </c>
      <c r="I63" s="10">
        <f t="shared" si="4"/>
        <v>0</v>
      </c>
      <c r="J63" s="9">
        <f t="shared" si="5"/>
        <v>0.02569444444088731</v>
      </c>
      <c r="K63" s="65">
        <f t="shared" si="3"/>
        <v>0.6166666665812954</v>
      </c>
      <c r="L63" s="22">
        <v>10</v>
      </c>
      <c r="M63" s="22">
        <v>10</v>
      </c>
    </row>
    <row r="64" spans="1:13" s="32" customFormat="1" ht="15">
      <c r="A64" s="22">
        <v>16</v>
      </c>
      <c r="B64" s="35">
        <v>41263</v>
      </c>
      <c r="C64" s="93" t="s">
        <v>203</v>
      </c>
      <c r="D64" s="117" t="s">
        <v>98</v>
      </c>
      <c r="E64" s="34">
        <v>41263.38888888889</v>
      </c>
      <c r="F64" s="34">
        <v>41263.45763888889</v>
      </c>
      <c r="G64" s="123" t="s">
        <v>73</v>
      </c>
      <c r="H64" s="34">
        <v>41263.45763888889</v>
      </c>
      <c r="I64" s="10">
        <f t="shared" si="4"/>
        <v>0</v>
      </c>
      <c r="J64" s="9">
        <f t="shared" si="5"/>
        <v>0.06874999999854481</v>
      </c>
      <c r="K64" s="65">
        <f t="shared" si="3"/>
        <v>1.6499999999650754</v>
      </c>
      <c r="L64" s="22">
        <v>10</v>
      </c>
      <c r="M64" s="22">
        <v>10</v>
      </c>
    </row>
    <row r="65" spans="1:13" s="32" customFormat="1" ht="15">
      <c r="A65" s="22">
        <v>17</v>
      </c>
      <c r="B65" s="35">
        <v>41268</v>
      </c>
      <c r="C65" s="87" t="s">
        <v>206</v>
      </c>
      <c r="D65" s="117" t="s">
        <v>98</v>
      </c>
      <c r="E65" s="34">
        <v>41268.81597222222</v>
      </c>
      <c r="F65" s="34">
        <v>41268.875</v>
      </c>
      <c r="G65" s="123" t="s">
        <v>207</v>
      </c>
      <c r="H65" s="34">
        <v>41269.47222222222</v>
      </c>
      <c r="I65" s="10">
        <f t="shared" si="4"/>
        <v>0.5972222222189885</v>
      </c>
      <c r="J65" s="9">
        <f t="shared" si="5"/>
        <v>0.05902777778101154</v>
      </c>
      <c r="K65" s="65">
        <f t="shared" si="3"/>
        <v>1.4166666667442769</v>
      </c>
      <c r="L65" s="22">
        <v>10</v>
      </c>
      <c r="M65" s="22">
        <v>10</v>
      </c>
    </row>
    <row r="66" spans="1:13" s="32" customFormat="1" ht="15">
      <c r="A66" s="22">
        <v>18</v>
      </c>
      <c r="B66" s="35">
        <v>41269</v>
      </c>
      <c r="C66" s="114" t="s">
        <v>208</v>
      </c>
      <c r="D66" s="114"/>
      <c r="E66" s="34">
        <v>41269.268055555556</v>
      </c>
      <c r="F66" s="34">
        <v>41269.26944444444</v>
      </c>
      <c r="G66" s="123" t="s">
        <v>38</v>
      </c>
      <c r="H66" s="34">
        <v>41269.26944444444</v>
      </c>
      <c r="I66" s="10">
        <f t="shared" si="4"/>
        <v>0</v>
      </c>
      <c r="J66" s="9">
        <f t="shared" si="5"/>
        <v>0.0013888888861401938</v>
      </c>
      <c r="K66" s="65">
        <f t="shared" si="3"/>
        <v>0.03333333326736465</v>
      </c>
      <c r="L66" s="22">
        <v>10</v>
      </c>
      <c r="M66" s="22">
        <v>10</v>
      </c>
    </row>
    <row r="67" spans="1:13" s="32" customFormat="1" ht="15">
      <c r="A67" s="22">
        <v>19</v>
      </c>
      <c r="B67" s="35">
        <v>41271</v>
      </c>
      <c r="C67" s="114" t="s">
        <v>174</v>
      </c>
      <c r="D67" s="114" t="s">
        <v>37</v>
      </c>
      <c r="E67" s="34">
        <v>41271.54861111111</v>
      </c>
      <c r="F67" s="34">
        <v>41271.57638888889</v>
      </c>
      <c r="G67" s="123" t="s">
        <v>120</v>
      </c>
      <c r="H67" s="34">
        <v>41271.57638888889</v>
      </c>
      <c r="I67" s="10">
        <f t="shared" si="4"/>
        <v>0</v>
      </c>
      <c r="J67" s="9">
        <f t="shared" si="5"/>
        <v>0.027777777781011537</v>
      </c>
      <c r="K67" s="65">
        <f t="shared" si="3"/>
        <v>0.6666666667442769</v>
      </c>
      <c r="L67" s="22">
        <v>10</v>
      </c>
      <c r="M67" s="22">
        <v>10</v>
      </c>
    </row>
    <row r="68" spans="1:13" s="32" customFormat="1" ht="15">
      <c r="A68" s="130"/>
      <c r="B68" s="28"/>
      <c r="C68" s="87"/>
      <c r="D68" s="68"/>
      <c r="E68" s="69"/>
      <c r="F68" s="19"/>
      <c r="G68" s="29"/>
      <c r="H68" s="28"/>
      <c r="I68" s="13"/>
      <c r="J68" s="9"/>
      <c r="K68" s="65"/>
      <c r="L68" s="22"/>
      <c r="M68" s="22"/>
    </row>
    <row r="69" spans="1:13" s="32" customFormat="1" ht="15">
      <c r="A69" s="130"/>
      <c r="B69" s="28"/>
      <c r="C69" s="87"/>
      <c r="D69" s="68"/>
      <c r="E69" s="33"/>
      <c r="F69" s="19">
        <f>AVERAGE(J49:J67)</f>
        <v>0.03380847953207864</v>
      </c>
      <c r="G69" s="29"/>
      <c r="H69" s="28"/>
      <c r="I69" s="13">
        <f>AVERAGE(I49:I67)</f>
        <v>0.12426900584748517</v>
      </c>
      <c r="J69" s="9"/>
      <c r="K69" s="65"/>
      <c r="L69" s="22"/>
      <c r="M69" s="22"/>
    </row>
    <row r="70" spans="1:13" s="32" customFormat="1" ht="15">
      <c r="A70" s="22"/>
      <c r="B70" s="182" t="s">
        <v>29</v>
      </c>
      <c r="C70" s="183"/>
      <c r="D70" s="183"/>
      <c r="E70" s="183"/>
      <c r="F70" s="183"/>
      <c r="G70" s="183"/>
      <c r="H70" s="183"/>
      <c r="I70" s="184"/>
      <c r="J70" s="9"/>
      <c r="K70" s="65"/>
      <c r="L70" s="22"/>
      <c r="M70" s="22"/>
    </row>
    <row r="71" spans="1:11" s="32" customFormat="1" ht="3.75" customHeight="1">
      <c r="A71" s="22"/>
      <c r="B71" s="177"/>
      <c r="C71" s="178"/>
      <c r="D71" s="178"/>
      <c r="E71" s="178"/>
      <c r="F71" s="178"/>
      <c r="G71" s="178"/>
      <c r="H71" s="178"/>
      <c r="I71" s="178"/>
      <c r="J71" s="178"/>
      <c r="K71" s="66"/>
    </row>
    <row r="72" spans="1:13" s="32" customFormat="1" ht="34.5" customHeight="1">
      <c r="A72" s="22">
        <v>1</v>
      </c>
      <c r="B72" s="35">
        <v>41185</v>
      </c>
      <c r="C72" s="16" t="s">
        <v>39</v>
      </c>
      <c r="D72" s="116" t="s">
        <v>40</v>
      </c>
      <c r="E72" s="70">
        <v>41185.96527777778</v>
      </c>
      <c r="F72" s="71">
        <v>41186.00347222222</v>
      </c>
      <c r="G72" s="87" t="s">
        <v>41</v>
      </c>
      <c r="H72" s="67">
        <v>41186.00347222222</v>
      </c>
      <c r="I72" s="10">
        <f aca="true" t="shared" si="6" ref="I72:I81">H72-F72</f>
        <v>0</v>
      </c>
      <c r="J72" s="9">
        <f aca="true" t="shared" si="7" ref="J72:J81">F72-E72</f>
        <v>0.03819444443797693</v>
      </c>
      <c r="K72" s="64">
        <f aca="true" t="shared" si="8" ref="K72:K81">J72*24</f>
        <v>0.9166666665114462</v>
      </c>
      <c r="L72" s="22">
        <v>10</v>
      </c>
      <c r="M72" s="22">
        <v>10</v>
      </c>
    </row>
    <row r="73" spans="1:13" s="32" customFormat="1" ht="15">
      <c r="A73" s="22">
        <v>2</v>
      </c>
      <c r="B73" s="35">
        <v>41186</v>
      </c>
      <c r="C73" s="108" t="s">
        <v>47</v>
      </c>
      <c r="D73" s="113" t="s">
        <v>48</v>
      </c>
      <c r="E73" s="70">
        <v>41186.46875</v>
      </c>
      <c r="F73" s="71">
        <v>41186.479166666664</v>
      </c>
      <c r="G73" s="87" t="s">
        <v>38</v>
      </c>
      <c r="H73" s="67">
        <v>41186.625</v>
      </c>
      <c r="I73" s="10">
        <f t="shared" si="6"/>
        <v>0.14583333333575865</v>
      </c>
      <c r="J73" s="9">
        <f t="shared" si="7"/>
        <v>0.010416666664241347</v>
      </c>
      <c r="K73" s="64">
        <f t="shared" si="8"/>
        <v>0.24999999994179234</v>
      </c>
      <c r="L73" s="22">
        <v>10</v>
      </c>
      <c r="M73" s="22">
        <v>10</v>
      </c>
    </row>
    <row r="74" spans="1:13" s="32" customFormat="1" ht="15">
      <c r="A74" s="22">
        <v>3</v>
      </c>
      <c r="B74" s="35">
        <v>41190</v>
      </c>
      <c r="C74" s="108" t="s">
        <v>53</v>
      </c>
      <c r="D74" s="108" t="s">
        <v>54</v>
      </c>
      <c r="E74" s="70">
        <v>41190.3125</v>
      </c>
      <c r="F74" s="72">
        <v>41190.350694444445</v>
      </c>
      <c r="G74" s="90" t="s">
        <v>55</v>
      </c>
      <c r="H74" s="34">
        <v>41190.350694444445</v>
      </c>
      <c r="I74" s="10">
        <f t="shared" si="6"/>
        <v>0</v>
      </c>
      <c r="J74" s="9">
        <f t="shared" si="7"/>
        <v>0.038194444445252884</v>
      </c>
      <c r="K74" s="64">
        <f t="shared" si="8"/>
        <v>0.9166666666860692</v>
      </c>
      <c r="L74" s="22">
        <v>10</v>
      </c>
      <c r="M74" s="22">
        <v>10</v>
      </c>
    </row>
    <row r="75" spans="1:13" s="32" customFormat="1" ht="30.75">
      <c r="A75" s="22">
        <v>4</v>
      </c>
      <c r="B75" s="35">
        <v>41190</v>
      </c>
      <c r="C75" s="87" t="s">
        <v>62</v>
      </c>
      <c r="D75" s="68" t="s">
        <v>63</v>
      </c>
      <c r="E75" s="70">
        <v>41190.333333333336</v>
      </c>
      <c r="F75" s="72">
        <v>41190.333333333336</v>
      </c>
      <c r="G75" s="89" t="s">
        <v>14</v>
      </c>
      <c r="H75" s="34">
        <v>41192.625</v>
      </c>
      <c r="I75" s="10">
        <f t="shared" si="6"/>
        <v>2.2916666666642413</v>
      </c>
      <c r="J75" s="9">
        <f t="shared" si="7"/>
        <v>0</v>
      </c>
      <c r="K75" s="64">
        <f t="shared" si="8"/>
        <v>0</v>
      </c>
      <c r="L75" s="22">
        <v>10</v>
      </c>
      <c r="M75" s="22">
        <v>10</v>
      </c>
    </row>
    <row r="76" spans="1:13" s="32" customFormat="1" ht="15">
      <c r="A76" s="22">
        <v>5</v>
      </c>
      <c r="B76" s="35">
        <v>41198</v>
      </c>
      <c r="C76" s="119" t="s">
        <v>75</v>
      </c>
      <c r="D76" s="145" t="s">
        <v>76</v>
      </c>
      <c r="E76" s="70">
        <v>41198.993055555555</v>
      </c>
      <c r="F76" s="71">
        <v>41199.68402777778</v>
      </c>
      <c r="G76" s="68" t="s">
        <v>77</v>
      </c>
      <c r="H76" s="67">
        <v>41199.68402777778</v>
      </c>
      <c r="I76" s="10">
        <f t="shared" si="6"/>
        <v>0</v>
      </c>
      <c r="J76" s="9">
        <f t="shared" si="7"/>
        <v>0.6909722222262644</v>
      </c>
      <c r="K76" s="64">
        <f t="shared" si="8"/>
        <v>16.583333333430346</v>
      </c>
      <c r="L76" s="22">
        <v>10</v>
      </c>
      <c r="M76" s="22">
        <v>10</v>
      </c>
    </row>
    <row r="77" spans="1:13" s="32" customFormat="1" ht="15">
      <c r="A77" s="22">
        <v>6</v>
      </c>
      <c r="B77" s="35">
        <v>41200</v>
      </c>
      <c r="C77" s="126" t="s">
        <v>83</v>
      </c>
      <c r="D77" s="115" t="s">
        <v>37</v>
      </c>
      <c r="E77" s="69">
        <v>41200.58125</v>
      </c>
      <c r="F77" s="36">
        <v>41200.61388888889</v>
      </c>
      <c r="G77" s="68" t="s">
        <v>55</v>
      </c>
      <c r="H77" s="67">
        <v>41200.61388888889</v>
      </c>
      <c r="I77" s="10">
        <f t="shared" si="6"/>
        <v>0</v>
      </c>
      <c r="J77" s="9">
        <f t="shared" si="7"/>
        <v>0.032638888886140194</v>
      </c>
      <c r="K77" s="64">
        <f t="shared" si="8"/>
        <v>0.7833333332673647</v>
      </c>
      <c r="L77" s="22">
        <v>10</v>
      </c>
      <c r="M77" s="22">
        <v>10</v>
      </c>
    </row>
    <row r="78" spans="1:13" s="32" customFormat="1" ht="15">
      <c r="A78" s="22">
        <v>7</v>
      </c>
      <c r="B78" s="35">
        <v>41218</v>
      </c>
      <c r="C78" s="118" t="s">
        <v>121</v>
      </c>
      <c r="D78" s="147"/>
      <c r="E78" s="70">
        <v>41218.868055555555</v>
      </c>
      <c r="F78" s="72">
        <v>41218.885416666664</v>
      </c>
      <c r="G78" s="53" t="s">
        <v>38</v>
      </c>
      <c r="H78" s="34">
        <v>41218.885416666664</v>
      </c>
      <c r="I78" s="10">
        <f t="shared" si="6"/>
        <v>0</v>
      </c>
      <c r="J78" s="9">
        <f t="shared" si="7"/>
        <v>0.01736111110949423</v>
      </c>
      <c r="K78" s="64">
        <f t="shared" si="8"/>
        <v>0.41666666662786156</v>
      </c>
      <c r="L78" s="22">
        <v>10</v>
      </c>
      <c r="M78" s="22">
        <v>10</v>
      </c>
    </row>
    <row r="79" spans="1:13" s="32" customFormat="1" ht="30.75">
      <c r="A79" s="22">
        <v>8</v>
      </c>
      <c r="B79" s="35">
        <v>41219</v>
      </c>
      <c r="C79" s="93" t="s">
        <v>122</v>
      </c>
      <c r="D79" s="108" t="s">
        <v>123</v>
      </c>
      <c r="E79" s="70">
        <v>41219.27777777778</v>
      </c>
      <c r="F79" s="72">
        <v>41219.302083333336</v>
      </c>
      <c r="G79" s="161" t="s">
        <v>124</v>
      </c>
      <c r="H79" s="34">
        <v>41219.302083333336</v>
      </c>
      <c r="I79" s="10">
        <f t="shared" si="6"/>
        <v>0</v>
      </c>
      <c r="J79" s="9">
        <f t="shared" si="7"/>
        <v>0.024305555554747116</v>
      </c>
      <c r="K79" s="64">
        <f t="shared" si="8"/>
        <v>0.5833333333139308</v>
      </c>
      <c r="L79" s="22">
        <v>10</v>
      </c>
      <c r="M79" s="22">
        <v>10</v>
      </c>
    </row>
    <row r="80" spans="1:13" s="32" customFormat="1" ht="27.75" customHeight="1">
      <c r="A80" s="22">
        <v>9</v>
      </c>
      <c r="B80" s="35">
        <v>41226</v>
      </c>
      <c r="C80" s="87" t="s">
        <v>142</v>
      </c>
      <c r="D80" s="127" t="s">
        <v>143</v>
      </c>
      <c r="E80" s="70">
        <v>41226.88888888889</v>
      </c>
      <c r="F80" s="72">
        <v>41226.895833333336</v>
      </c>
      <c r="G80" s="146" t="s">
        <v>124</v>
      </c>
      <c r="H80" s="34">
        <v>41226.979166666664</v>
      </c>
      <c r="I80" s="10">
        <f t="shared" si="6"/>
        <v>0.0833333333284827</v>
      </c>
      <c r="J80" s="9">
        <f t="shared" si="7"/>
        <v>0.006944444445252884</v>
      </c>
      <c r="K80" s="64">
        <f t="shared" si="8"/>
        <v>0.16666666668606922</v>
      </c>
      <c r="L80" s="22">
        <v>10</v>
      </c>
      <c r="M80" s="22">
        <v>10</v>
      </c>
    </row>
    <row r="81" spans="1:13" s="32" customFormat="1" ht="30.75">
      <c r="A81" s="22">
        <v>10</v>
      </c>
      <c r="B81" s="35">
        <v>41250</v>
      </c>
      <c r="C81" s="111" t="s">
        <v>190</v>
      </c>
      <c r="D81" s="87" t="s">
        <v>191</v>
      </c>
      <c r="E81" s="70">
        <v>41250.333333333336</v>
      </c>
      <c r="F81" s="71">
        <v>41250.677083333336</v>
      </c>
      <c r="G81" s="68" t="s">
        <v>192</v>
      </c>
      <c r="H81" s="67">
        <v>41250.677083333336</v>
      </c>
      <c r="I81" s="10">
        <f t="shared" si="6"/>
        <v>0</v>
      </c>
      <c r="J81" s="9">
        <f t="shared" si="7"/>
        <v>0.34375</v>
      </c>
      <c r="K81" s="64">
        <f t="shared" si="8"/>
        <v>8.25</v>
      </c>
      <c r="L81" s="22">
        <v>10</v>
      </c>
      <c r="M81" s="22">
        <v>10</v>
      </c>
    </row>
    <row r="82" spans="1:13" s="32" customFormat="1" ht="12.75">
      <c r="A82" s="179" t="s">
        <v>19</v>
      </c>
      <c r="B82" s="180"/>
      <c r="C82" s="33"/>
      <c r="D82" s="28"/>
      <c r="E82" s="36"/>
      <c r="F82" s="19">
        <f>AVERAGE(J72:J81)</f>
        <v>0.120277777776937</v>
      </c>
      <c r="G82" s="29"/>
      <c r="H82" s="28"/>
      <c r="I82" s="13">
        <f>AVERAGE(I72:I81)</f>
        <v>0.25208333333284827</v>
      </c>
      <c r="J82" s="9"/>
      <c r="K82" s="65"/>
      <c r="L82" s="22"/>
      <c r="M82" s="22"/>
    </row>
    <row r="83" spans="1:13" s="32" customFormat="1" ht="12.75">
      <c r="A83" s="22"/>
      <c r="B83" s="33"/>
      <c r="C83" s="33"/>
      <c r="D83" s="28"/>
      <c r="E83" s="33"/>
      <c r="F83" s="28"/>
      <c r="G83" s="29"/>
      <c r="H83" s="28"/>
      <c r="I83" s="10"/>
      <c r="J83" s="9"/>
      <c r="K83" s="65"/>
      <c r="L83" s="22"/>
      <c r="M83" s="22"/>
    </row>
    <row r="84" spans="1:13" s="32" customFormat="1" ht="15">
      <c r="A84" s="73"/>
      <c r="B84" s="74"/>
      <c r="C84" s="75"/>
      <c r="D84" s="57" t="s">
        <v>30</v>
      </c>
      <c r="E84" s="58"/>
      <c r="F84" s="58"/>
      <c r="G84" s="58"/>
      <c r="H84" s="58"/>
      <c r="I84" s="59"/>
      <c r="J84" s="9"/>
      <c r="K84" s="65"/>
      <c r="L84" s="22"/>
      <c r="M84" s="22"/>
    </row>
    <row r="85" spans="1:11" s="32" customFormat="1" ht="12.75">
      <c r="A85" s="22"/>
      <c r="B85" s="185"/>
      <c r="C85" s="186"/>
      <c r="D85" s="186"/>
      <c r="E85" s="186"/>
      <c r="F85" s="186"/>
      <c r="G85" s="186"/>
      <c r="H85" s="186"/>
      <c r="I85" s="186"/>
      <c r="J85" s="186"/>
      <c r="K85" s="66"/>
    </row>
    <row r="86" spans="1:13" s="32" customFormat="1" ht="15">
      <c r="A86" s="22">
        <v>1</v>
      </c>
      <c r="B86" s="35">
        <v>41184</v>
      </c>
      <c r="C86" s="87" t="s">
        <v>34</v>
      </c>
      <c r="D86" s="127" t="s">
        <v>35</v>
      </c>
      <c r="E86" s="69">
        <v>41184.39027777778</v>
      </c>
      <c r="F86" s="36">
        <v>41184.43125</v>
      </c>
      <c r="G86" s="68" t="s">
        <v>14</v>
      </c>
      <c r="H86" s="67">
        <v>41186.760416666664</v>
      </c>
      <c r="I86" s="10">
        <f>H86-F86</f>
        <v>2.329166666662786</v>
      </c>
      <c r="J86" s="9">
        <f aca="true" t="shared" si="9" ref="J86:J111">F86-E86</f>
        <v>0.04097222222480923</v>
      </c>
      <c r="K86" s="64">
        <f aca="true" t="shared" si="10" ref="K86:K111">J86*24</f>
        <v>0.9833333333954215</v>
      </c>
      <c r="L86" s="64">
        <v>10</v>
      </c>
      <c r="M86" s="8">
        <v>10</v>
      </c>
    </row>
    <row r="87" spans="1:13" s="32" customFormat="1" ht="15">
      <c r="A87" s="22">
        <v>2</v>
      </c>
      <c r="B87" s="35">
        <v>41184</v>
      </c>
      <c r="C87" s="118" t="s">
        <v>36</v>
      </c>
      <c r="D87" s="93" t="s">
        <v>37</v>
      </c>
      <c r="E87" s="69">
        <v>41184.97638888889</v>
      </c>
      <c r="F87" s="36">
        <v>41185.06736111111</v>
      </c>
      <c r="G87" s="68" t="s">
        <v>38</v>
      </c>
      <c r="H87" s="67">
        <v>41185.06736111111</v>
      </c>
      <c r="I87" s="10">
        <f>H87-F87</f>
        <v>0</v>
      </c>
      <c r="J87" s="9">
        <f t="shared" si="9"/>
        <v>0.09097222222044365</v>
      </c>
      <c r="K87" s="64">
        <f t="shared" si="10"/>
        <v>2.1833333332906477</v>
      </c>
      <c r="L87" s="64">
        <v>10</v>
      </c>
      <c r="M87" s="8">
        <v>10</v>
      </c>
    </row>
    <row r="88" spans="1:13" s="32" customFormat="1" ht="15">
      <c r="A88" s="22">
        <v>3</v>
      </c>
      <c r="B88" s="35">
        <v>41187</v>
      </c>
      <c r="C88" s="93" t="s">
        <v>45</v>
      </c>
      <c r="D88" s="93" t="s">
        <v>46</v>
      </c>
      <c r="E88" s="69">
        <v>41187.04305555556</v>
      </c>
      <c r="F88" s="36">
        <v>41187.111805555556</v>
      </c>
      <c r="G88" s="68" t="s">
        <v>14</v>
      </c>
      <c r="H88" s="67">
        <v>41187.666666666664</v>
      </c>
      <c r="I88" s="10">
        <f aca="true" t="shared" si="11" ref="I88:I111">H88-F88</f>
        <v>0.554861111108039</v>
      </c>
      <c r="J88" s="9">
        <f t="shared" si="9"/>
        <v>0.06874999999854481</v>
      </c>
      <c r="K88" s="64">
        <f t="shared" si="10"/>
        <v>1.6499999999650754</v>
      </c>
      <c r="L88" s="64">
        <v>10</v>
      </c>
      <c r="M88" s="8">
        <v>10</v>
      </c>
    </row>
    <row r="89" spans="1:13" s="32" customFormat="1" ht="15">
      <c r="A89" s="22">
        <v>4</v>
      </c>
      <c r="B89" s="35">
        <v>41187</v>
      </c>
      <c r="C89" s="93" t="s">
        <v>51</v>
      </c>
      <c r="D89" s="93" t="s">
        <v>37</v>
      </c>
      <c r="E89" s="69">
        <v>41187.90277777778</v>
      </c>
      <c r="F89" s="36">
        <v>41188.020833333336</v>
      </c>
      <c r="G89" s="55" t="s">
        <v>52</v>
      </c>
      <c r="H89" s="67">
        <v>41188.020833333336</v>
      </c>
      <c r="I89" s="10">
        <f t="shared" si="11"/>
        <v>0</v>
      </c>
      <c r="J89" s="9">
        <f t="shared" si="9"/>
        <v>0.11805555555474712</v>
      </c>
      <c r="K89" s="64">
        <f t="shared" si="10"/>
        <v>2.833333333313931</v>
      </c>
      <c r="L89" s="64">
        <v>10</v>
      </c>
      <c r="M89" s="8">
        <v>10</v>
      </c>
    </row>
    <row r="90" spans="1:13" s="32" customFormat="1" ht="15">
      <c r="A90" s="22">
        <v>5</v>
      </c>
      <c r="B90" s="35">
        <v>41203</v>
      </c>
      <c r="C90" s="126" t="s">
        <v>87</v>
      </c>
      <c r="D90" s="115" t="s">
        <v>88</v>
      </c>
      <c r="E90" s="69">
        <v>41201.623611111114</v>
      </c>
      <c r="F90" s="34">
        <v>41201.64444444444</v>
      </c>
      <c r="G90" s="50" t="s">
        <v>55</v>
      </c>
      <c r="H90" s="34">
        <v>41201.64444444444</v>
      </c>
      <c r="I90" s="10">
        <f t="shared" si="11"/>
        <v>0</v>
      </c>
      <c r="J90" s="9">
        <f t="shared" si="9"/>
        <v>0.020833333328482695</v>
      </c>
      <c r="K90" s="64">
        <f t="shared" si="10"/>
        <v>0.4999999998835847</v>
      </c>
      <c r="L90" s="64">
        <v>10</v>
      </c>
      <c r="M90" s="8">
        <v>10</v>
      </c>
    </row>
    <row r="91" spans="1:13" s="32" customFormat="1" ht="15">
      <c r="A91" s="22">
        <v>6</v>
      </c>
      <c r="B91" s="35">
        <v>41205</v>
      </c>
      <c r="C91" s="87" t="s">
        <v>90</v>
      </c>
      <c r="D91" s="118" t="s">
        <v>89</v>
      </c>
      <c r="E91" s="69">
        <v>41205.47222222222</v>
      </c>
      <c r="F91" s="34">
        <v>41205.60763888889</v>
      </c>
      <c r="G91" s="50" t="s">
        <v>14</v>
      </c>
      <c r="H91" s="34">
        <v>41222</v>
      </c>
      <c r="I91" s="10">
        <f t="shared" si="11"/>
        <v>16.392361111109494</v>
      </c>
      <c r="J91" s="9">
        <f t="shared" si="9"/>
        <v>0.1354166666715173</v>
      </c>
      <c r="K91" s="64">
        <f t="shared" si="10"/>
        <v>3.2500000001164153</v>
      </c>
      <c r="L91" s="64">
        <v>10</v>
      </c>
      <c r="M91" s="8">
        <v>10</v>
      </c>
    </row>
    <row r="92" spans="1:13" s="40" customFormat="1" ht="15">
      <c r="A92" s="43">
        <v>7</v>
      </c>
      <c r="B92" s="35">
        <v>41205</v>
      </c>
      <c r="C92" s="118" t="s">
        <v>91</v>
      </c>
      <c r="D92" s="87" t="s">
        <v>92</v>
      </c>
      <c r="E92" s="69">
        <v>41205.47222222222</v>
      </c>
      <c r="F92" s="34">
        <v>41205.538194444445</v>
      </c>
      <c r="G92" s="50" t="s">
        <v>14</v>
      </c>
      <c r="H92" s="34">
        <v>41216.61111111111</v>
      </c>
      <c r="I92" s="10">
        <f t="shared" si="11"/>
        <v>11.072916666664241</v>
      </c>
      <c r="J92" s="9">
        <f t="shared" si="9"/>
        <v>0.06597222222626442</v>
      </c>
      <c r="K92" s="64">
        <f t="shared" si="10"/>
        <v>1.583333333430346</v>
      </c>
      <c r="L92" s="64">
        <v>10</v>
      </c>
      <c r="M92" s="8">
        <v>10</v>
      </c>
    </row>
    <row r="93" spans="1:238" s="40" customFormat="1" ht="15">
      <c r="A93" s="43">
        <v>8</v>
      </c>
      <c r="B93" s="38">
        <v>41209</v>
      </c>
      <c r="C93" s="87" t="s">
        <v>108</v>
      </c>
      <c r="D93" s="160"/>
      <c r="E93" s="76">
        <v>41209.45347222222</v>
      </c>
      <c r="F93" s="39">
        <v>41209.46388888889</v>
      </c>
      <c r="G93" s="52" t="s">
        <v>55</v>
      </c>
      <c r="H93" s="34">
        <v>41209.46388888889</v>
      </c>
      <c r="I93" s="10">
        <f t="shared" si="11"/>
        <v>0</v>
      </c>
      <c r="J93" s="9">
        <f t="shared" si="9"/>
        <v>0.010416666664241347</v>
      </c>
      <c r="K93" s="64">
        <f t="shared" si="10"/>
        <v>0.24999999994179234</v>
      </c>
      <c r="L93" s="64">
        <v>10</v>
      </c>
      <c r="M93" s="8">
        <v>10</v>
      </c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0"/>
      <c r="FM93" s="140"/>
      <c r="FN93" s="140"/>
      <c r="FO93" s="140"/>
      <c r="FP93" s="140"/>
      <c r="FQ93" s="140"/>
      <c r="FR93" s="140"/>
      <c r="FS93" s="140"/>
      <c r="FT93" s="140"/>
      <c r="FU93" s="140"/>
      <c r="FV93" s="140"/>
      <c r="FW93" s="140"/>
      <c r="FX93" s="140"/>
      <c r="FY93" s="140"/>
      <c r="FZ93" s="140"/>
      <c r="GA93" s="140"/>
      <c r="GB93" s="140"/>
      <c r="GC93" s="140"/>
      <c r="GD93" s="140"/>
      <c r="GE93" s="140"/>
      <c r="GF93" s="140"/>
      <c r="GG93" s="140"/>
      <c r="GH93" s="140"/>
      <c r="GI93" s="140"/>
      <c r="GJ93" s="140"/>
      <c r="GK93" s="140"/>
      <c r="GL93" s="140"/>
      <c r="GM93" s="140"/>
      <c r="GN93" s="140"/>
      <c r="GO93" s="140"/>
      <c r="GP93" s="140"/>
      <c r="GQ93" s="140"/>
      <c r="GR93" s="140"/>
      <c r="GS93" s="140"/>
      <c r="GT93" s="140"/>
      <c r="GU93" s="140"/>
      <c r="GV93" s="140"/>
      <c r="GW93" s="140"/>
      <c r="GX93" s="140"/>
      <c r="GY93" s="140"/>
      <c r="GZ93" s="140"/>
      <c r="HA93" s="140"/>
      <c r="HB93" s="140"/>
      <c r="HC93" s="140"/>
      <c r="HD93" s="140"/>
      <c r="HE93" s="140"/>
      <c r="HF93" s="140"/>
      <c r="HG93" s="140"/>
      <c r="HH93" s="140"/>
      <c r="HI93" s="140"/>
      <c r="HJ93" s="140"/>
      <c r="HK93" s="140"/>
      <c r="HL93" s="140"/>
      <c r="HM93" s="140"/>
      <c r="HN93" s="140"/>
      <c r="HO93" s="140"/>
      <c r="HP93" s="140"/>
      <c r="HQ93" s="140"/>
      <c r="HR93" s="140"/>
      <c r="HS93" s="140"/>
      <c r="HT93" s="140"/>
      <c r="HU93" s="140"/>
      <c r="HV93" s="140"/>
      <c r="HW93" s="140"/>
      <c r="HX93" s="140"/>
      <c r="HY93" s="140"/>
      <c r="HZ93" s="140"/>
      <c r="IA93" s="140"/>
      <c r="IB93" s="140"/>
      <c r="IC93" s="140"/>
      <c r="ID93" s="140"/>
    </row>
    <row r="94" spans="1:254" s="32" customFormat="1" ht="30.75">
      <c r="A94" s="130">
        <v>9</v>
      </c>
      <c r="B94" s="131">
        <v>41210</v>
      </c>
      <c r="C94" s="16" t="s">
        <v>109</v>
      </c>
      <c r="D94" s="16" t="s">
        <v>125</v>
      </c>
      <c r="E94" s="91">
        <v>41210.70138888889</v>
      </c>
      <c r="F94" s="132">
        <v>41210.729166666664</v>
      </c>
      <c r="G94" s="106" t="s">
        <v>14</v>
      </c>
      <c r="H94" s="133">
        <v>41225.67361111111</v>
      </c>
      <c r="I94" s="10">
        <f t="shared" si="11"/>
        <v>14.944444444445253</v>
      </c>
      <c r="J94" s="9">
        <f t="shared" si="9"/>
        <v>0.02777777777373558</v>
      </c>
      <c r="K94" s="64">
        <f t="shared" si="10"/>
        <v>0.6666666665696539</v>
      </c>
      <c r="L94" s="64">
        <v>10</v>
      </c>
      <c r="M94" s="8">
        <v>10</v>
      </c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</row>
    <row r="95" spans="1:254" s="32" customFormat="1" ht="15">
      <c r="A95" s="130"/>
      <c r="B95" s="131">
        <v>41210</v>
      </c>
      <c r="C95" s="16" t="s">
        <v>109</v>
      </c>
      <c r="D95" s="16" t="s">
        <v>141</v>
      </c>
      <c r="E95" s="91">
        <v>41210.70138888889</v>
      </c>
      <c r="F95" s="132">
        <v>41210.729166666664</v>
      </c>
      <c r="G95" s="106" t="s">
        <v>14</v>
      </c>
      <c r="H95" s="133">
        <v>41225.67361111111</v>
      </c>
      <c r="I95" s="10">
        <f t="shared" si="11"/>
        <v>14.944444444445253</v>
      </c>
      <c r="J95" s="9">
        <f t="shared" si="9"/>
        <v>0.02777777777373558</v>
      </c>
      <c r="K95" s="64">
        <f t="shared" si="10"/>
        <v>0.6666666665696539</v>
      </c>
      <c r="L95" s="64">
        <v>10</v>
      </c>
      <c r="M95" s="8">
        <v>10</v>
      </c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</row>
    <row r="96" spans="1:254" s="8" customFormat="1" ht="30.75">
      <c r="A96" s="8">
        <v>10</v>
      </c>
      <c r="B96" s="81">
        <v>41213</v>
      </c>
      <c r="C96" s="93" t="s">
        <v>113</v>
      </c>
      <c r="D96" s="93" t="s">
        <v>133</v>
      </c>
      <c r="E96" s="83">
        <v>41213.66458333333</v>
      </c>
      <c r="F96" s="9">
        <v>41213.77777777778</v>
      </c>
      <c r="G96" s="106" t="s">
        <v>14</v>
      </c>
      <c r="H96" s="9">
        <v>41232.75</v>
      </c>
      <c r="I96" s="10">
        <f t="shared" si="11"/>
        <v>18.97222222221899</v>
      </c>
      <c r="J96" s="9">
        <f t="shared" si="9"/>
        <v>0.11319444444961846</v>
      </c>
      <c r="K96" s="64">
        <f t="shared" si="10"/>
        <v>2.716666666790843</v>
      </c>
      <c r="L96" s="64">
        <v>10</v>
      </c>
      <c r="M96" s="8">
        <v>10</v>
      </c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</row>
    <row r="97" spans="1:254" s="8" customFormat="1" ht="15">
      <c r="A97" s="8">
        <v>11</v>
      </c>
      <c r="B97" s="81">
        <v>41219</v>
      </c>
      <c r="C97" s="93" t="s">
        <v>132</v>
      </c>
      <c r="D97" s="87" t="s">
        <v>134</v>
      </c>
      <c r="E97" s="83">
        <v>41219.1875</v>
      </c>
      <c r="F97" s="9">
        <v>41219.208333333336</v>
      </c>
      <c r="G97" s="106" t="s">
        <v>14</v>
      </c>
      <c r="H97" s="9">
        <v>41221.6875</v>
      </c>
      <c r="I97" s="10">
        <f t="shared" si="11"/>
        <v>2.4791666666642413</v>
      </c>
      <c r="J97" s="9">
        <f t="shared" si="9"/>
        <v>0.020833333335758653</v>
      </c>
      <c r="K97" s="64">
        <f t="shared" si="10"/>
        <v>0.5000000000582077</v>
      </c>
      <c r="L97" s="64">
        <v>10</v>
      </c>
      <c r="M97" s="8">
        <v>10</v>
      </c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</row>
    <row r="98" spans="1:254" s="8" customFormat="1" ht="30.75">
      <c r="A98" s="8">
        <v>12</v>
      </c>
      <c r="B98" s="81">
        <v>41221</v>
      </c>
      <c r="C98" s="93" t="s">
        <v>130</v>
      </c>
      <c r="D98" s="87" t="s">
        <v>37</v>
      </c>
      <c r="E98" s="83">
        <v>41221.479166666664</v>
      </c>
      <c r="F98" s="9">
        <v>41221.541666666664</v>
      </c>
      <c r="G98" s="106" t="s">
        <v>131</v>
      </c>
      <c r="H98" s="9">
        <v>41221.541666666664</v>
      </c>
      <c r="I98" s="10">
        <f t="shared" si="11"/>
        <v>0</v>
      </c>
      <c r="J98" s="9">
        <f t="shared" si="9"/>
        <v>0.0625</v>
      </c>
      <c r="K98" s="64">
        <f t="shared" si="10"/>
        <v>1.5</v>
      </c>
      <c r="L98" s="64">
        <v>10</v>
      </c>
      <c r="M98" s="8">
        <v>10</v>
      </c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</row>
    <row r="99" spans="1:254" s="8" customFormat="1" ht="15">
      <c r="A99" s="8">
        <v>13</v>
      </c>
      <c r="B99" s="81">
        <v>41228</v>
      </c>
      <c r="C99" s="93" t="s">
        <v>146</v>
      </c>
      <c r="D99" s="87" t="s">
        <v>37</v>
      </c>
      <c r="E99" s="9">
        <v>41228.572916666664</v>
      </c>
      <c r="F99" s="9">
        <v>41228.76736111111</v>
      </c>
      <c r="G99" s="106" t="s">
        <v>147</v>
      </c>
      <c r="H99" s="9">
        <v>41228.76736111111</v>
      </c>
      <c r="I99" s="10">
        <f t="shared" si="11"/>
        <v>0</v>
      </c>
      <c r="J99" s="9">
        <f t="shared" si="9"/>
        <v>0.19444444444525288</v>
      </c>
      <c r="K99" s="64">
        <f t="shared" si="10"/>
        <v>4.666666666686069</v>
      </c>
      <c r="L99" s="64">
        <v>10</v>
      </c>
      <c r="M99" s="8">
        <v>10</v>
      </c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</row>
    <row r="100" spans="1:254" s="8" customFormat="1" ht="15">
      <c r="A100" s="8">
        <v>14</v>
      </c>
      <c r="B100" s="81">
        <v>41228</v>
      </c>
      <c r="C100" s="93" t="s">
        <v>148</v>
      </c>
      <c r="D100" s="163"/>
      <c r="E100" s="83">
        <v>41228.566666666666</v>
      </c>
      <c r="F100" s="9">
        <v>41228.583333333336</v>
      </c>
      <c r="G100" s="16" t="s">
        <v>55</v>
      </c>
      <c r="H100" s="9">
        <v>41228.583333333336</v>
      </c>
      <c r="I100" s="10">
        <f t="shared" si="11"/>
        <v>0</v>
      </c>
      <c r="J100" s="9">
        <f t="shared" si="9"/>
        <v>0.016666666670062114</v>
      </c>
      <c r="K100" s="64">
        <f t="shared" si="10"/>
        <v>0.4000000000814907</v>
      </c>
      <c r="L100" s="64">
        <v>10</v>
      </c>
      <c r="M100" s="8">
        <v>10</v>
      </c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</row>
    <row r="101" spans="1:254" s="8" customFormat="1" ht="15">
      <c r="A101" s="8">
        <v>15</v>
      </c>
      <c r="B101" s="81">
        <v>41228</v>
      </c>
      <c r="C101" s="93" t="s">
        <v>149</v>
      </c>
      <c r="D101" s="138" t="s">
        <v>37</v>
      </c>
      <c r="E101" s="9">
        <v>41228.927083333336</v>
      </c>
      <c r="F101" s="9">
        <v>41229.04722222222</v>
      </c>
      <c r="G101" s="52" t="s">
        <v>52</v>
      </c>
      <c r="H101" s="9">
        <v>41229.04722222222</v>
      </c>
      <c r="I101" s="10">
        <f t="shared" si="11"/>
        <v>0</v>
      </c>
      <c r="J101" s="9">
        <f t="shared" si="9"/>
        <v>0.12013888888759539</v>
      </c>
      <c r="K101" s="64">
        <f t="shared" si="10"/>
        <v>2.8833333333022892</v>
      </c>
      <c r="L101" s="64">
        <v>10</v>
      </c>
      <c r="M101" s="8">
        <v>10</v>
      </c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</row>
    <row r="102" spans="1:254" s="32" customFormat="1" ht="15">
      <c r="A102" s="125">
        <v>16</v>
      </c>
      <c r="B102" s="134">
        <v>41232</v>
      </c>
      <c r="C102" s="123" t="s">
        <v>164</v>
      </c>
      <c r="D102" s="87" t="s">
        <v>165</v>
      </c>
      <c r="E102" s="135">
        <v>41232.87847222222</v>
      </c>
      <c r="F102" s="96">
        <v>41232.92152777778</v>
      </c>
      <c r="G102" s="106" t="s">
        <v>14</v>
      </c>
      <c r="H102" s="96">
        <v>41240.67361111111</v>
      </c>
      <c r="I102" s="10">
        <f t="shared" si="11"/>
        <v>7.752083333332848</v>
      </c>
      <c r="J102" s="9">
        <f t="shared" si="9"/>
        <v>0.0430555555576575</v>
      </c>
      <c r="K102" s="64">
        <f t="shared" si="10"/>
        <v>1.03333333338378</v>
      </c>
      <c r="L102" s="64"/>
      <c r="M102" s="8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  <c r="HN102" s="139"/>
      <c r="HO102" s="139"/>
      <c r="HP102" s="139"/>
      <c r="HQ102" s="139"/>
      <c r="HR102" s="139"/>
      <c r="HS102" s="139"/>
      <c r="HT102" s="139"/>
      <c r="HU102" s="139"/>
      <c r="HV102" s="139"/>
      <c r="HW102" s="139"/>
      <c r="HX102" s="139"/>
      <c r="HY102" s="139"/>
      <c r="HZ102" s="139"/>
      <c r="IA102" s="139"/>
      <c r="IB102" s="139"/>
      <c r="IC102" s="139"/>
      <c r="ID102" s="139"/>
      <c r="IE102" s="139"/>
      <c r="IF102" s="139"/>
      <c r="IG102" s="139"/>
      <c r="IH102" s="139"/>
      <c r="II102" s="139"/>
      <c r="IJ102" s="139"/>
      <c r="IK102" s="139"/>
      <c r="IL102" s="139"/>
      <c r="IM102" s="139"/>
      <c r="IN102" s="139"/>
      <c r="IO102" s="139"/>
      <c r="IP102" s="139"/>
      <c r="IQ102" s="139"/>
      <c r="IR102" s="139"/>
      <c r="IS102" s="139"/>
      <c r="IT102" s="139"/>
    </row>
    <row r="103" spans="1:253" s="32" customFormat="1" ht="15">
      <c r="A103" s="22">
        <v>17</v>
      </c>
      <c r="B103" s="35">
        <v>41244</v>
      </c>
      <c r="C103" s="159" t="s">
        <v>178</v>
      </c>
      <c r="D103" s="87" t="s">
        <v>179</v>
      </c>
      <c r="E103" s="69">
        <v>41244.59027777778</v>
      </c>
      <c r="F103" s="34">
        <v>41244.604166666664</v>
      </c>
      <c r="G103" s="50" t="s">
        <v>14</v>
      </c>
      <c r="H103" s="34">
        <v>41247.631944444445</v>
      </c>
      <c r="I103" s="10">
        <f t="shared" si="11"/>
        <v>3.0277777777810115</v>
      </c>
      <c r="J103" s="9">
        <f t="shared" si="9"/>
        <v>0.01388888888322981</v>
      </c>
      <c r="K103" s="64">
        <f t="shared" si="10"/>
        <v>0.33333333319751546</v>
      </c>
      <c r="L103" s="64"/>
      <c r="M103" s="8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  <c r="HN103" s="139"/>
      <c r="HO103" s="139"/>
      <c r="HP103" s="139"/>
      <c r="HQ103" s="139"/>
      <c r="HR103" s="139"/>
      <c r="HS103" s="139"/>
      <c r="HT103" s="139"/>
      <c r="HU103" s="139"/>
      <c r="HV103" s="139"/>
      <c r="HW103" s="139"/>
      <c r="HX103" s="139"/>
      <c r="HY103" s="139"/>
      <c r="HZ103" s="139"/>
      <c r="IA103" s="139"/>
      <c r="IB103" s="139"/>
      <c r="IC103" s="139"/>
      <c r="ID103" s="139"/>
      <c r="IE103" s="139"/>
      <c r="IF103" s="139"/>
      <c r="IG103" s="139"/>
      <c r="IH103" s="139"/>
      <c r="II103" s="139"/>
      <c r="IJ103" s="139"/>
      <c r="IK103" s="139"/>
      <c r="IL103" s="139"/>
      <c r="IM103" s="139"/>
      <c r="IN103" s="139"/>
      <c r="IO103" s="139"/>
      <c r="IP103" s="139"/>
      <c r="IQ103" s="139"/>
      <c r="IR103" s="139"/>
      <c r="IS103" s="139"/>
    </row>
    <row r="104" spans="1:253" s="32" customFormat="1" ht="15">
      <c r="A104" s="22">
        <v>18</v>
      </c>
      <c r="B104" s="35">
        <v>41245</v>
      </c>
      <c r="C104" s="118" t="s">
        <v>180</v>
      </c>
      <c r="D104" s="118" t="s">
        <v>181</v>
      </c>
      <c r="E104" s="69">
        <v>41245.47222222222</v>
      </c>
      <c r="F104" s="34">
        <v>41245.479166666664</v>
      </c>
      <c r="G104" s="50" t="s">
        <v>182</v>
      </c>
      <c r="H104" s="34">
        <v>41245.666666666664</v>
      </c>
      <c r="I104" s="10">
        <f t="shared" si="11"/>
        <v>0.1875</v>
      </c>
      <c r="J104" s="9">
        <f t="shared" si="9"/>
        <v>0.006944444445252884</v>
      </c>
      <c r="K104" s="64">
        <f t="shared" si="10"/>
        <v>0.16666666668606922</v>
      </c>
      <c r="L104" s="64">
        <v>10</v>
      </c>
      <c r="M104" s="8">
        <v>10</v>
      </c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39"/>
      <c r="FK104" s="139"/>
      <c r="FL104" s="139"/>
      <c r="FM104" s="139"/>
      <c r="FN104" s="139"/>
      <c r="FO104" s="139"/>
      <c r="FP104" s="139"/>
      <c r="FQ104" s="139"/>
      <c r="FR104" s="139"/>
      <c r="FS104" s="139"/>
      <c r="FT104" s="139"/>
      <c r="FU104" s="139"/>
      <c r="FV104" s="139"/>
      <c r="FW104" s="139"/>
      <c r="FX104" s="139"/>
      <c r="FY104" s="139"/>
      <c r="FZ104" s="139"/>
      <c r="GA104" s="139"/>
      <c r="GB104" s="139"/>
      <c r="GC104" s="139"/>
      <c r="GD104" s="139"/>
      <c r="GE104" s="139"/>
      <c r="GF104" s="139"/>
      <c r="GG104" s="139"/>
      <c r="GH104" s="139"/>
      <c r="GI104" s="139"/>
      <c r="GJ104" s="139"/>
      <c r="GK104" s="139"/>
      <c r="GL104" s="139"/>
      <c r="GM104" s="139"/>
      <c r="GN104" s="139"/>
      <c r="GO104" s="139"/>
      <c r="GP104" s="139"/>
      <c r="GQ104" s="139"/>
      <c r="GR104" s="139"/>
      <c r="GS104" s="139"/>
      <c r="GT104" s="139"/>
      <c r="GU104" s="139"/>
      <c r="GV104" s="139"/>
      <c r="GW104" s="139"/>
      <c r="GX104" s="139"/>
      <c r="GY104" s="139"/>
      <c r="GZ104" s="139"/>
      <c r="HA104" s="139"/>
      <c r="HB104" s="139"/>
      <c r="HC104" s="139"/>
      <c r="HD104" s="139"/>
      <c r="HE104" s="139"/>
      <c r="HF104" s="139"/>
      <c r="HG104" s="139"/>
      <c r="HH104" s="139"/>
      <c r="HI104" s="139"/>
      <c r="HJ104" s="139"/>
      <c r="HK104" s="139"/>
      <c r="HL104" s="139"/>
      <c r="HM104" s="139"/>
      <c r="HN104" s="139"/>
      <c r="HO104" s="139"/>
      <c r="HP104" s="139"/>
      <c r="HQ104" s="139"/>
      <c r="HR104" s="139"/>
      <c r="HS104" s="139"/>
      <c r="HT104" s="139"/>
      <c r="HU104" s="139"/>
      <c r="HV104" s="139"/>
      <c r="HW104" s="139"/>
      <c r="HX104" s="139"/>
      <c r="HY104" s="139"/>
      <c r="HZ104" s="139"/>
      <c r="IA104" s="139"/>
      <c r="IB104" s="139"/>
      <c r="IC104" s="139"/>
      <c r="ID104" s="139"/>
      <c r="IE104" s="139"/>
      <c r="IF104" s="139"/>
      <c r="IG104" s="139"/>
      <c r="IH104" s="139"/>
      <c r="II104" s="139"/>
      <c r="IJ104" s="139"/>
      <c r="IK104" s="139"/>
      <c r="IL104" s="139"/>
      <c r="IM104" s="139"/>
      <c r="IN104" s="139"/>
      <c r="IO104" s="139"/>
      <c r="IP104" s="139"/>
      <c r="IQ104" s="139"/>
      <c r="IR104" s="139"/>
      <c r="IS104" s="139"/>
    </row>
    <row r="105" spans="1:253" s="32" customFormat="1" ht="15">
      <c r="A105" s="22">
        <v>19</v>
      </c>
      <c r="B105" s="35">
        <v>41248</v>
      </c>
      <c r="C105" s="87" t="s">
        <v>184</v>
      </c>
      <c r="D105" s="87"/>
      <c r="E105" s="69">
        <v>41248.25</v>
      </c>
      <c r="F105" s="34">
        <v>41248.26736111111</v>
      </c>
      <c r="G105" s="50" t="s">
        <v>55</v>
      </c>
      <c r="H105" s="34">
        <v>41248.26736111111</v>
      </c>
      <c r="I105" s="10">
        <f t="shared" si="11"/>
        <v>0</v>
      </c>
      <c r="J105" s="9">
        <f t="shared" si="9"/>
        <v>0.01736111110949423</v>
      </c>
      <c r="K105" s="64">
        <f t="shared" si="10"/>
        <v>0.41666666662786156</v>
      </c>
      <c r="L105" s="64">
        <v>10</v>
      </c>
      <c r="M105" s="8">
        <v>10</v>
      </c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FR105" s="139"/>
      <c r="FS105" s="139"/>
      <c r="FT105" s="139"/>
      <c r="FU105" s="139"/>
      <c r="FV105" s="139"/>
      <c r="FW105" s="139"/>
      <c r="FX105" s="139"/>
      <c r="FY105" s="139"/>
      <c r="FZ105" s="139"/>
      <c r="GA105" s="139"/>
      <c r="GB105" s="139"/>
      <c r="GC105" s="139"/>
      <c r="GD105" s="139"/>
      <c r="GE105" s="139"/>
      <c r="GF105" s="139"/>
      <c r="GG105" s="139"/>
      <c r="GH105" s="139"/>
      <c r="GI105" s="139"/>
      <c r="GJ105" s="139"/>
      <c r="GK105" s="139"/>
      <c r="GL105" s="139"/>
      <c r="GM105" s="139"/>
      <c r="GN105" s="139"/>
      <c r="GO105" s="139"/>
      <c r="GP105" s="139"/>
      <c r="GQ105" s="139"/>
      <c r="GR105" s="139"/>
      <c r="GS105" s="139"/>
      <c r="GT105" s="139"/>
      <c r="GU105" s="139"/>
      <c r="GV105" s="139"/>
      <c r="GW105" s="139"/>
      <c r="GX105" s="139"/>
      <c r="GY105" s="139"/>
      <c r="GZ105" s="139"/>
      <c r="HA105" s="139"/>
      <c r="HB105" s="139"/>
      <c r="HC105" s="139"/>
      <c r="HD105" s="139"/>
      <c r="HE105" s="139"/>
      <c r="HF105" s="139"/>
      <c r="HG105" s="139"/>
      <c r="HH105" s="139"/>
      <c r="HI105" s="139"/>
      <c r="HJ105" s="139"/>
      <c r="HK105" s="139"/>
      <c r="HL105" s="139"/>
      <c r="HM105" s="139"/>
      <c r="HN105" s="139"/>
      <c r="HO105" s="139"/>
      <c r="HP105" s="139"/>
      <c r="HQ105" s="139"/>
      <c r="HR105" s="139"/>
      <c r="HS105" s="139"/>
      <c r="HT105" s="139"/>
      <c r="HU105" s="139"/>
      <c r="HV105" s="139"/>
      <c r="HW105" s="139"/>
      <c r="HX105" s="139"/>
      <c r="HY105" s="139"/>
      <c r="HZ105" s="139"/>
      <c r="IA105" s="139"/>
      <c r="IB105" s="139"/>
      <c r="IC105" s="139"/>
      <c r="ID105" s="139"/>
      <c r="IE105" s="139"/>
      <c r="IF105" s="139"/>
      <c r="IG105" s="139"/>
      <c r="IH105" s="139"/>
      <c r="II105" s="139"/>
      <c r="IJ105" s="139"/>
      <c r="IK105" s="139"/>
      <c r="IL105" s="139"/>
      <c r="IM105" s="139"/>
      <c r="IN105" s="139"/>
      <c r="IO105" s="139"/>
      <c r="IP105" s="139"/>
      <c r="IQ105" s="139"/>
      <c r="IR105" s="139"/>
      <c r="IS105" s="139"/>
    </row>
    <row r="106" spans="1:220" s="32" customFormat="1" ht="15">
      <c r="A106" s="22">
        <v>20</v>
      </c>
      <c r="B106" s="35">
        <v>41249</v>
      </c>
      <c r="C106" s="120" t="s">
        <v>188</v>
      </c>
      <c r="D106" s="93" t="s">
        <v>37</v>
      </c>
      <c r="E106" s="36">
        <v>41249.47361111111</v>
      </c>
      <c r="F106" s="34">
        <v>41249.49444444444</v>
      </c>
      <c r="G106" s="106" t="s">
        <v>189</v>
      </c>
      <c r="H106" s="34">
        <v>41249.49444444444</v>
      </c>
      <c r="I106" s="10">
        <f t="shared" si="11"/>
        <v>0</v>
      </c>
      <c r="J106" s="9">
        <f t="shared" si="9"/>
        <v>0.020833333328482695</v>
      </c>
      <c r="K106" s="64">
        <f t="shared" si="10"/>
        <v>0.4999999998835847</v>
      </c>
      <c r="L106" s="64">
        <v>10</v>
      </c>
      <c r="M106" s="8">
        <v>10</v>
      </c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GF106" s="139"/>
      <c r="GG106" s="139"/>
      <c r="GH106" s="139"/>
      <c r="GI106" s="139"/>
      <c r="GJ106" s="139"/>
      <c r="GK106" s="139"/>
      <c r="GL106" s="139"/>
      <c r="GM106" s="139"/>
      <c r="GN106" s="139"/>
      <c r="GO106" s="139"/>
      <c r="GP106" s="139"/>
      <c r="GQ106" s="139"/>
      <c r="GR106" s="139"/>
      <c r="GS106" s="139"/>
      <c r="GT106" s="139"/>
      <c r="GU106" s="139"/>
      <c r="GV106" s="139"/>
      <c r="GW106" s="139"/>
      <c r="GX106" s="139"/>
      <c r="GY106" s="139"/>
      <c r="GZ106" s="139"/>
      <c r="HA106" s="139"/>
      <c r="HB106" s="139"/>
      <c r="HC106" s="139"/>
      <c r="HD106" s="139"/>
      <c r="HE106" s="139"/>
      <c r="HF106" s="139"/>
      <c r="HG106" s="139"/>
      <c r="HH106" s="139"/>
      <c r="HI106" s="139"/>
      <c r="HJ106" s="139"/>
      <c r="HK106" s="139"/>
      <c r="HL106" s="139"/>
    </row>
    <row r="107" spans="1:220" s="32" customFormat="1" ht="15">
      <c r="A107" s="22">
        <v>21</v>
      </c>
      <c r="B107" s="35">
        <v>41257</v>
      </c>
      <c r="C107" s="93" t="s">
        <v>198</v>
      </c>
      <c r="D107" s="115" t="s">
        <v>199</v>
      </c>
      <c r="E107" s="69">
        <v>41257.75833333333</v>
      </c>
      <c r="F107" s="36">
        <v>41257.90277777778</v>
      </c>
      <c r="G107" s="68" t="s">
        <v>131</v>
      </c>
      <c r="H107" s="67">
        <v>41257.90277777778</v>
      </c>
      <c r="I107" s="10">
        <f t="shared" si="11"/>
        <v>0</v>
      </c>
      <c r="J107" s="9">
        <f t="shared" si="9"/>
        <v>0.14444444444961846</v>
      </c>
      <c r="K107" s="64">
        <f t="shared" si="10"/>
        <v>3.466666666790843</v>
      </c>
      <c r="L107" s="64">
        <v>10</v>
      </c>
      <c r="M107" s="8">
        <v>10</v>
      </c>
      <c r="GF107" s="139"/>
      <c r="GG107" s="139"/>
      <c r="GH107" s="139"/>
      <c r="GI107" s="139"/>
      <c r="GJ107" s="139"/>
      <c r="GK107" s="139"/>
      <c r="GL107" s="139"/>
      <c r="GM107" s="139"/>
      <c r="GN107" s="139"/>
      <c r="GO107" s="139"/>
      <c r="GP107" s="139"/>
      <c r="GQ107" s="139"/>
      <c r="GR107" s="139"/>
      <c r="GS107" s="139"/>
      <c r="GT107" s="139"/>
      <c r="GU107" s="139"/>
      <c r="GV107" s="139"/>
      <c r="GW107" s="139"/>
      <c r="GX107" s="139"/>
      <c r="GY107" s="139"/>
      <c r="GZ107" s="139"/>
      <c r="HA107" s="139"/>
      <c r="HB107" s="139"/>
      <c r="HC107" s="139"/>
      <c r="HD107" s="139"/>
      <c r="HE107" s="139"/>
      <c r="HF107" s="139"/>
      <c r="HG107" s="139"/>
      <c r="HH107" s="139"/>
      <c r="HI107" s="139"/>
      <c r="HJ107" s="139"/>
      <c r="HK107" s="139"/>
      <c r="HL107" s="139"/>
    </row>
    <row r="108" spans="1:13" s="32" customFormat="1" ht="15">
      <c r="A108" s="22">
        <v>22</v>
      </c>
      <c r="B108" s="35">
        <v>41268</v>
      </c>
      <c r="C108" s="93" t="s">
        <v>205</v>
      </c>
      <c r="D108" s="115" t="s">
        <v>218</v>
      </c>
      <c r="E108" s="69">
        <v>41268</v>
      </c>
      <c r="F108" s="36">
        <v>41268.069444444445</v>
      </c>
      <c r="G108" s="68" t="s">
        <v>14</v>
      </c>
      <c r="H108" s="67"/>
      <c r="I108" s="13">
        <f t="shared" si="11"/>
        <v>-41268.069444444445</v>
      </c>
      <c r="J108" s="9">
        <f t="shared" si="9"/>
        <v>0.06944444444525288</v>
      </c>
      <c r="K108" s="65">
        <f t="shared" si="10"/>
        <v>1.6666666666860692</v>
      </c>
      <c r="L108" s="64">
        <v>10</v>
      </c>
      <c r="M108" s="22">
        <v>10</v>
      </c>
    </row>
    <row r="109" spans="1:13" s="32" customFormat="1" ht="15">
      <c r="A109" s="22">
        <v>23</v>
      </c>
      <c r="B109" s="35">
        <v>41270</v>
      </c>
      <c r="C109" s="87" t="s">
        <v>213</v>
      </c>
      <c r="D109" s="115" t="s">
        <v>214</v>
      </c>
      <c r="E109" s="69">
        <v>41270.73263888889</v>
      </c>
      <c r="F109" s="34">
        <v>41270.76736111111</v>
      </c>
      <c r="G109" s="68" t="s">
        <v>215</v>
      </c>
      <c r="H109" s="34">
        <v>41270.854166666664</v>
      </c>
      <c r="I109" s="13">
        <f t="shared" si="11"/>
        <v>0.08680555555474712</v>
      </c>
      <c r="J109" s="9">
        <f t="shared" si="9"/>
        <v>0.03472222221898846</v>
      </c>
      <c r="K109" s="65">
        <f t="shared" si="10"/>
        <v>0.8333333332557231</v>
      </c>
      <c r="L109" s="64">
        <v>10</v>
      </c>
      <c r="M109" s="22">
        <v>10</v>
      </c>
    </row>
    <row r="110" spans="1:13" s="32" customFormat="1" ht="30.75">
      <c r="A110" s="22">
        <v>24</v>
      </c>
      <c r="B110" s="35">
        <v>41274</v>
      </c>
      <c r="C110" s="124" t="s">
        <v>219</v>
      </c>
      <c r="D110" s="115" t="s">
        <v>220</v>
      </c>
      <c r="E110" s="69">
        <v>41274.149305555555</v>
      </c>
      <c r="F110" s="34">
        <v>41274.29513888889</v>
      </c>
      <c r="G110" s="68" t="s">
        <v>221</v>
      </c>
      <c r="H110" s="34">
        <v>41274.29513888889</v>
      </c>
      <c r="I110" s="13">
        <f t="shared" si="11"/>
        <v>0</v>
      </c>
      <c r="J110" s="9">
        <f t="shared" si="9"/>
        <v>0.14583333333575865</v>
      </c>
      <c r="K110" s="65">
        <f t="shared" si="10"/>
        <v>3.5000000000582077</v>
      </c>
      <c r="L110" s="64">
        <v>10</v>
      </c>
      <c r="M110" s="22">
        <v>10</v>
      </c>
    </row>
    <row r="111" spans="1:13" s="32" customFormat="1" ht="15">
      <c r="A111" s="22">
        <v>25</v>
      </c>
      <c r="B111" s="35">
        <v>41274</v>
      </c>
      <c r="C111" s="87" t="s">
        <v>222</v>
      </c>
      <c r="D111" s="87"/>
      <c r="E111" s="69">
        <v>41274.39236111111</v>
      </c>
      <c r="F111" s="34">
        <v>41274.40625</v>
      </c>
      <c r="G111" s="68" t="s">
        <v>55</v>
      </c>
      <c r="H111" s="34">
        <v>41274.40625</v>
      </c>
      <c r="I111" s="13">
        <f t="shared" si="11"/>
        <v>0</v>
      </c>
      <c r="J111" s="9">
        <f t="shared" si="9"/>
        <v>0.013888888890505768</v>
      </c>
      <c r="K111" s="65">
        <f t="shared" si="10"/>
        <v>0.33333333337213844</v>
      </c>
      <c r="L111" s="64">
        <v>10</v>
      </c>
      <c r="M111" s="22">
        <v>10</v>
      </c>
    </row>
    <row r="112" spans="1:13" s="32" customFormat="1" ht="12.75">
      <c r="A112" s="22"/>
      <c r="B112" s="35"/>
      <c r="C112" s="105"/>
      <c r="D112" s="109"/>
      <c r="E112" s="69"/>
      <c r="F112" s="19"/>
      <c r="G112" s="107"/>
      <c r="H112" s="28"/>
      <c r="I112" s="13"/>
      <c r="J112" s="9"/>
      <c r="K112" s="65"/>
      <c r="L112" s="22"/>
      <c r="M112" s="22"/>
    </row>
    <row r="113" spans="1:13" s="32" customFormat="1" ht="12.75">
      <c r="A113" s="179" t="s">
        <v>18</v>
      </c>
      <c r="B113" s="180"/>
      <c r="C113" s="33"/>
      <c r="D113" s="85"/>
      <c r="E113" s="36"/>
      <c r="F113" s="19">
        <f>AVERAGE(J86:J111)</f>
        <v>0.06327457264957886</v>
      </c>
      <c r="G113" s="29"/>
      <c r="H113" s="28"/>
      <c r="I113" s="13">
        <f>AVERAGE(I86:I111)</f>
        <v>-1583.6663728632484</v>
      </c>
      <c r="J113" s="9"/>
      <c r="K113" s="65"/>
      <c r="L113" s="22"/>
      <c r="M113" s="22"/>
    </row>
    <row r="114" spans="1:13" s="32" customFormat="1" ht="12.75">
      <c r="A114" s="22"/>
      <c r="B114" s="33"/>
      <c r="C114" s="33"/>
      <c r="D114" s="28"/>
      <c r="E114" s="33"/>
      <c r="F114" s="28"/>
      <c r="G114" s="29"/>
      <c r="H114" s="28"/>
      <c r="I114" s="10"/>
      <c r="J114" s="9"/>
      <c r="K114" s="65"/>
      <c r="L114" s="22"/>
      <c r="M114" s="22"/>
    </row>
    <row r="115" spans="1:13" s="32" customFormat="1" ht="15">
      <c r="A115" s="22"/>
      <c r="B115" s="182" t="s">
        <v>31</v>
      </c>
      <c r="C115" s="183"/>
      <c r="D115" s="183"/>
      <c r="E115" s="183"/>
      <c r="F115" s="183"/>
      <c r="G115" s="183"/>
      <c r="H115" s="183"/>
      <c r="I115" s="184"/>
      <c r="J115" s="9"/>
      <c r="K115" s="65"/>
      <c r="L115" s="22"/>
      <c r="M115" s="22"/>
    </row>
    <row r="116" spans="1:13" s="32" customFormat="1" ht="12.75">
      <c r="A116" s="22"/>
      <c r="B116" s="177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</row>
    <row r="117" spans="1:13" s="32" customFormat="1" ht="15">
      <c r="A117" s="22">
        <v>1</v>
      </c>
      <c r="B117" s="35">
        <v>41184</v>
      </c>
      <c r="C117" s="54" t="s">
        <v>32</v>
      </c>
      <c r="D117" s="54" t="s">
        <v>33</v>
      </c>
      <c r="E117" s="69">
        <v>41184.63888888889</v>
      </c>
      <c r="F117" s="86">
        <v>41184.677083333336</v>
      </c>
      <c r="G117" s="53" t="s">
        <v>14</v>
      </c>
      <c r="H117" s="34">
        <v>41193.67013888889</v>
      </c>
      <c r="I117" s="10">
        <f>H117-F117</f>
        <v>8.993055555554747</v>
      </c>
      <c r="J117" s="9">
        <f aca="true" t="shared" si="12" ref="J117:J126">F117-E117</f>
        <v>0.038194444445252884</v>
      </c>
      <c r="K117" s="64">
        <f aca="true" t="shared" si="13" ref="K117:K126">J117*24</f>
        <v>0.9166666666860692</v>
      </c>
      <c r="L117" s="98">
        <v>10</v>
      </c>
      <c r="M117" s="98">
        <v>10</v>
      </c>
    </row>
    <row r="118" spans="1:13" s="32" customFormat="1" ht="15">
      <c r="A118" s="22">
        <v>2</v>
      </c>
      <c r="B118" s="35">
        <v>41189</v>
      </c>
      <c r="C118" s="93" t="s">
        <v>32</v>
      </c>
      <c r="D118" s="93" t="s">
        <v>49</v>
      </c>
      <c r="E118" s="69">
        <v>41189.305555555555</v>
      </c>
      <c r="F118" s="36">
        <v>41189.375</v>
      </c>
      <c r="G118" s="87" t="s">
        <v>50</v>
      </c>
      <c r="H118" s="67">
        <v>41189.375</v>
      </c>
      <c r="I118" s="10">
        <f aca="true" t="shared" si="14" ref="I118:I126">H118-F118</f>
        <v>0</v>
      </c>
      <c r="J118" s="9">
        <f t="shared" si="12"/>
        <v>0.06944444444525288</v>
      </c>
      <c r="K118" s="64">
        <f t="shared" si="13"/>
        <v>1.6666666666860692</v>
      </c>
      <c r="L118" s="98">
        <v>10</v>
      </c>
      <c r="M118" s="98">
        <v>10</v>
      </c>
    </row>
    <row r="119" spans="1:13" s="32" customFormat="1" ht="15">
      <c r="A119" s="22">
        <v>3</v>
      </c>
      <c r="B119" s="35">
        <v>41206</v>
      </c>
      <c r="C119" s="87" t="s">
        <v>93</v>
      </c>
      <c r="D119" s="115" t="s">
        <v>94</v>
      </c>
      <c r="E119" s="69">
        <v>41206.563888888886</v>
      </c>
      <c r="F119" s="36">
        <v>41206.592361111114</v>
      </c>
      <c r="G119" s="87" t="s">
        <v>14</v>
      </c>
      <c r="H119" s="67">
        <v>41229.61111111111</v>
      </c>
      <c r="I119" s="10">
        <f t="shared" si="14"/>
        <v>23.018749999995634</v>
      </c>
      <c r="J119" s="9">
        <f t="shared" si="12"/>
        <v>0.028472222227719612</v>
      </c>
      <c r="K119" s="64">
        <f t="shared" si="13"/>
        <v>0.6833333334652707</v>
      </c>
      <c r="L119" s="98">
        <v>10</v>
      </c>
      <c r="M119" s="98">
        <v>10</v>
      </c>
    </row>
    <row r="120" spans="1:13" s="32" customFormat="1" ht="15">
      <c r="A120" s="22">
        <v>4</v>
      </c>
      <c r="B120" s="35">
        <v>41213</v>
      </c>
      <c r="C120" s="124" t="s">
        <v>110</v>
      </c>
      <c r="D120" s="110" t="s">
        <v>111</v>
      </c>
      <c r="E120" s="69">
        <v>41213.895833333336</v>
      </c>
      <c r="F120" s="36">
        <v>41213.92361111111</v>
      </c>
      <c r="G120" s="54" t="s">
        <v>112</v>
      </c>
      <c r="H120" s="67">
        <v>41213.92361111111</v>
      </c>
      <c r="I120" s="10">
        <f t="shared" si="14"/>
        <v>0</v>
      </c>
      <c r="J120" s="9">
        <f t="shared" si="12"/>
        <v>0.02777777777373558</v>
      </c>
      <c r="K120" s="64">
        <f t="shared" si="13"/>
        <v>0.6666666665696539</v>
      </c>
      <c r="L120" s="98">
        <v>10</v>
      </c>
      <c r="M120" s="98">
        <v>10</v>
      </c>
    </row>
    <row r="121" spans="1:13" s="32" customFormat="1" ht="30.75">
      <c r="A121" s="22">
        <v>5</v>
      </c>
      <c r="B121" s="35">
        <v>41227</v>
      </c>
      <c r="C121" s="93" t="s">
        <v>144</v>
      </c>
      <c r="D121" s="127" t="s">
        <v>145</v>
      </c>
      <c r="E121" s="69">
        <v>41227.9625</v>
      </c>
      <c r="F121" s="36">
        <v>41228.04583333333</v>
      </c>
      <c r="G121" s="68" t="s">
        <v>14</v>
      </c>
      <c r="H121" s="67">
        <v>41236.520833333336</v>
      </c>
      <c r="I121" s="10">
        <f t="shared" si="14"/>
        <v>8.47500000000582</v>
      </c>
      <c r="J121" s="9">
        <f t="shared" si="12"/>
        <v>0.0833333333284827</v>
      </c>
      <c r="K121" s="64">
        <f t="shared" si="13"/>
        <v>1.9999999998835847</v>
      </c>
      <c r="L121" s="98">
        <v>10</v>
      </c>
      <c r="M121" s="98">
        <v>10</v>
      </c>
    </row>
    <row r="122" spans="1:13" s="32" customFormat="1" ht="30.75">
      <c r="A122" s="22">
        <v>6</v>
      </c>
      <c r="B122" s="81">
        <v>41232</v>
      </c>
      <c r="C122" s="68" t="s">
        <v>162</v>
      </c>
      <c r="D122" s="155" t="s">
        <v>163</v>
      </c>
      <c r="E122" s="83">
        <v>41232.9625</v>
      </c>
      <c r="F122" s="88">
        <v>41233.0375</v>
      </c>
      <c r="G122" s="68" t="s">
        <v>14</v>
      </c>
      <c r="H122" s="83">
        <v>41249.635416666664</v>
      </c>
      <c r="I122" s="10">
        <f t="shared" si="14"/>
        <v>16.597916666665697</v>
      </c>
      <c r="J122" s="9">
        <f t="shared" si="12"/>
        <v>0.07499999999708962</v>
      </c>
      <c r="K122" s="64">
        <f t="shared" si="13"/>
        <v>1.7999999999301508</v>
      </c>
      <c r="L122" s="98">
        <v>10</v>
      </c>
      <c r="M122" s="98">
        <v>10</v>
      </c>
    </row>
    <row r="123" spans="1:13" s="32" customFormat="1" ht="15">
      <c r="A123" s="22">
        <v>7</v>
      </c>
      <c r="B123" s="35">
        <v>41242</v>
      </c>
      <c r="C123" s="144" t="s">
        <v>175</v>
      </c>
      <c r="D123" s="165"/>
      <c r="E123" s="91"/>
      <c r="F123" s="92"/>
      <c r="G123" s="93"/>
      <c r="H123" s="67"/>
      <c r="I123" s="10">
        <f t="shared" si="14"/>
        <v>0</v>
      </c>
      <c r="J123" s="9">
        <f t="shared" si="12"/>
        <v>0</v>
      </c>
      <c r="K123" s="64">
        <f t="shared" si="13"/>
        <v>0</v>
      </c>
      <c r="L123" s="98">
        <v>10</v>
      </c>
      <c r="M123" s="98">
        <v>10</v>
      </c>
    </row>
    <row r="124" spans="1:13" s="32" customFormat="1" ht="15">
      <c r="A124" s="22">
        <v>8</v>
      </c>
      <c r="B124" s="35">
        <v>41254</v>
      </c>
      <c r="C124" s="84" t="s">
        <v>195</v>
      </c>
      <c r="D124" s="137" t="s">
        <v>196</v>
      </c>
      <c r="E124" s="34">
        <v>41254.31527777778</v>
      </c>
      <c r="F124" s="34">
        <v>41254.36111111111</v>
      </c>
      <c r="G124" s="68" t="s">
        <v>14</v>
      </c>
      <c r="H124" s="67">
        <v>41260.63888888889</v>
      </c>
      <c r="I124" s="10">
        <f t="shared" si="14"/>
        <v>6.2777777777810115</v>
      </c>
      <c r="J124" s="9">
        <f t="shared" si="12"/>
        <v>0.045833333329937886</v>
      </c>
      <c r="K124" s="64">
        <f t="shared" si="13"/>
        <v>1.0999999999185093</v>
      </c>
      <c r="L124" s="98">
        <v>10</v>
      </c>
      <c r="M124" s="98">
        <v>10</v>
      </c>
    </row>
    <row r="125" spans="1:13" s="32" customFormat="1" ht="15">
      <c r="A125" s="22">
        <v>9</v>
      </c>
      <c r="B125" s="35">
        <v>41266</v>
      </c>
      <c r="C125" s="136" t="s">
        <v>204</v>
      </c>
      <c r="D125" s="137" t="s">
        <v>196</v>
      </c>
      <c r="E125" s="95">
        <v>41266.916666666664</v>
      </c>
      <c r="F125" s="96">
        <v>41266.95763888889</v>
      </c>
      <c r="G125" s="68" t="s">
        <v>14</v>
      </c>
      <c r="H125" s="67">
        <v>41269.6875</v>
      </c>
      <c r="I125" s="10">
        <f t="shared" si="14"/>
        <v>2.7298611111109494</v>
      </c>
      <c r="J125" s="9">
        <f t="shared" si="12"/>
        <v>0.04097222222480923</v>
      </c>
      <c r="K125" s="64">
        <f t="shared" si="13"/>
        <v>0.9833333333954215</v>
      </c>
      <c r="L125" s="98">
        <v>10</v>
      </c>
      <c r="M125" s="98">
        <v>10</v>
      </c>
    </row>
    <row r="126" spans="1:13" s="32" customFormat="1" ht="15">
      <c r="A126" s="22">
        <v>10</v>
      </c>
      <c r="B126" s="35">
        <v>41269</v>
      </c>
      <c r="C126" s="84" t="s">
        <v>32</v>
      </c>
      <c r="D126" s="94" t="s">
        <v>209</v>
      </c>
      <c r="E126" s="95">
        <v>41269.020833333336</v>
      </c>
      <c r="F126" s="96">
        <v>41269.163194444445</v>
      </c>
      <c r="G126" s="97" t="s">
        <v>14</v>
      </c>
      <c r="H126" s="34">
        <v>41269.49652777778</v>
      </c>
      <c r="I126" s="10">
        <f t="shared" si="14"/>
        <v>0.33333333333575865</v>
      </c>
      <c r="J126" s="9">
        <f t="shared" si="12"/>
        <v>0.14236111110949423</v>
      </c>
      <c r="K126" s="64">
        <f t="shared" si="13"/>
        <v>3.4166666666278616</v>
      </c>
      <c r="L126" s="98">
        <v>10</v>
      </c>
      <c r="M126" s="98">
        <v>10</v>
      </c>
    </row>
    <row r="127" spans="1:13" s="32" customFormat="1" ht="12.75">
      <c r="A127" s="179" t="s">
        <v>17</v>
      </c>
      <c r="B127" s="180"/>
      <c r="C127" s="28"/>
      <c r="D127" s="85"/>
      <c r="E127" s="33"/>
      <c r="F127" s="19">
        <f>AVERAGE(J117:J126)</f>
        <v>0.05513888888817746</v>
      </c>
      <c r="G127" s="29"/>
      <c r="H127" s="28"/>
      <c r="I127" s="13">
        <f>AVERAGE(I117:I126)</f>
        <v>6.642569444444962</v>
      </c>
      <c r="J127" s="25"/>
      <c r="K127" s="65"/>
      <c r="L127" s="22"/>
      <c r="M127" s="22"/>
    </row>
    <row r="128" spans="1:13" s="32" customFormat="1" ht="12.75">
      <c r="A128" s="22"/>
      <c r="B128" s="33"/>
      <c r="C128" s="33"/>
      <c r="D128" s="28"/>
      <c r="E128" s="33"/>
      <c r="F128" s="28"/>
      <c r="G128" s="29"/>
      <c r="H128" s="28"/>
      <c r="I128" s="13"/>
      <c r="J128" s="25"/>
      <c r="K128" s="65"/>
      <c r="L128" s="22"/>
      <c r="M128" s="22"/>
    </row>
    <row r="129" spans="1:13" s="32" customFormat="1" ht="12.75">
      <c r="A129" s="22"/>
      <c r="B129" s="33"/>
      <c r="C129" s="33"/>
      <c r="D129" s="28"/>
      <c r="E129" s="33"/>
      <c r="F129" s="28"/>
      <c r="G129" s="29"/>
      <c r="H129" s="28"/>
      <c r="I129" s="13"/>
      <c r="J129" s="25"/>
      <c r="K129" s="65"/>
      <c r="L129" s="22"/>
      <c r="M129" s="22"/>
    </row>
    <row r="130" spans="1:13" s="32" customFormat="1" ht="12.75">
      <c r="A130" s="179" t="s">
        <v>16</v>
      </c>
      <c r="B130" s="180"/>
      <c r="C130" s="33"/>
      <c r="D130" s="28"/>
      <c r="E130" s="33"/>
      <c r="F130" s="19">
        <f>AVERAGE(F113,F127,F82,F69,F45,F38)</f>
        <v>0.05297092892464902</v>
      </c>
      <c r="G130" s="19"/>
      <c r="H130" s="19"/>
      <c r="I130" s="19">
        <f>AVERAGE(I113,I127,I82,I69,I45,I38)</f>
        <v>-260.30038335473694</v>
      </c>
      <c r="J130" s="25"/>
      <c r="K130" s="65"/>
      <c r="L130" s="22"/>
      <c r="M130" s="22"/>
    </row>
    <row r="131" spans="1:13" s="32" customFormat="1" ht="12.75">
      <c r="A131" s="22"/>
      <c r="B131" s="33"/>
      <c r="C131" s="28"/>
      <c r="D131" s="28"/>
      <c r="E131" s="28"/>
      <c r="F131" s="28"/>
      <c r="G131" s="29"/>
      <c r="H131" s="28"/>
      <c r="I131" s="30"/>
      <c r="J131" s="25"/>
      <c r="K131" s="65"/>
      <c r="L131" s="22"/>
      <c r="M131" s="22"/>
    </row>
    <row r="132" spans="1:13" s="32" customFormat="1" ht="12.75">
      <c r="A132" s="22"/>
      <c r="B132" s="33"/>
      <c r="C132" s="28"/>
      <c r="D132" s="28"/>
      <c r="E132" s="28"/>
      <c r="F132" s="28"/>
      <c r="G132" s="29"/>
      <c r="H132" s="28"/>
      <c r="I132" s="30"/>
      <c r="J132" s="25"/>
      <c r="K132" s="65"/>
      <c r="L132" s="22"/>
      <c r="M132" s="22"/>
    </row>
    <row r="133" spans="1:13" s="32" customFormat="1" ht="12.75">
      <c r="A133" s="22"/>
      <c r="B133" s="33"/>
      <c r="C133" s="28"/>
      <c r="D133" s="28"/>
      <c r="E133" s="28"/>
      <c r="F133" s="28"/>
      <c r="G133" s="29"/>
      <c r="H133" s="28"/>
      <c r="I133" s="30"/>
      <c r="J133" s="25"/>
      <c r="K133" s="65"/>
      <c r="L133" s="22"/>
      <c r="M133" s="22"/>
    </row>
    <row r="134" spans="1:13" s="32" customFormat="1" ht="12.75">
      <c r="A134" s="22"/>
      <c r="B134" s="33"/>
      <c r="C134" s="28"/>
      <c r="D134" s="28"/>
      <c r="E134" s="28"/>
      <c r="F134" s="28"/>
      <c r="G134" s="29"/>
      <c r="H134" s="28"/>
      <c r="I134" s="30"/>
      <c r="J134" s="25"/>
      <c r="K134" s="65"/>
      <c r="L134" s="22"/>
      <c r="M134" s="22"/>
    </row>
    <row r="135" spans="1:13" s="32" customFormat="1" ht="12.75">
      <c r="A135" s="22"/>
      <c r="B135" s="33"/>
      <c r="C135" s="28"/>
      <c r="D135" s="28"/>
      <c r="E135" s="28"/>
      <c r="F135" s="28"/>
      <c r="G135" s="29"/>
      <c r="H135" s="28"/>
      <c r="I135" s="30"/>
      <c r="J135" s="25"/>
      <c r="K135" s="65"/>
      <c r="L135" s="22"/>
      <c r="M135" s="22"/>
    </row>
    <row r="136" spans="1:13" s="32" customFormat="1" ht="12.75">
      <c r="A136" s="22"/>
      <c r="B136" s="28"/>
      <c r="C136" s="181"/>
      <c r="D136" s="181"/>
      <c r="E136" s="181"/>
      <c r="F136" s="181"/>
      <c r="G136" s="181"/>
      <c r="H136" s="28"/>
      <c r="I136" s="30"/>
      <c r="J136" s="25"/>
      <c r="K136" s="65"/>
      <c r="L136" s="22"/>
      <c r="M136" s="22"/>
    </row>
    <row r="137" spans="1:13" s="32" customFormat="1" ht="12.75">
      <c r="A137" s="22"/>
      <c r="B137" s="28"/>
      <c r="C137" s="28"/>
      <c r="D137" s="28"/>
      <c r="E137" s="28"/>
      <c r="F137" s="28"/>
      <c r="G137" s="28"/>
      <c r="H137" s="28"/>
      <c r="I137" s="30"/>
      <c r="J137" s="25"/>
      <c r="K137" s="65"/>
      <c r="L137" s="22"/>
      <c r="M137" s="22"/>
    </row>
    <row r="138" spans="1:13" s="32" customFormat="1" ht="12.75">
      <c r="A138" s="22"/>
      <c r="B138" s="22"/>
      <c r="C138" s="22"/>
      <c r="D138" s="22"/>
      <c r="E138" s="24"/>
      <c r="F138" s="24"/>
      <c r="G138" s="22"/>
      <c r="H138" s="25"/>
      <c r="I138" s="37"/>
      <c r="J138" s="25"/>
      <c r="K138" s="65"/>
      <c r="L138" s="22"/>
      <c r="M138" s="22"/>
    </row>
    <row r="139" spans="1:13" s="32" customFormat="1" ht="12.75">
      <c r="A139" s="22"/>
      <c r="B139" s="22"/>
      <c r="C139" s="22"/>
      <c r="D139" s="22"/>
      <c r="E139" s="24"/>
      <c r="F139" s="24"/>
      <c r="G139" s="22"/>
      <c r="H139" s="25"/>
      <c r="I139" s="26"/>
      <c r="J139" s="25"/>
      <c r="K139" s="65"/>
      <c r="L139" s="22"/>
      <c r="M139" s="22"/>
    </row>
    <row r="140" spans="1:13" s="32" customFormat="1" ht="12.75">
      <c r="A140" s="22"/>
      <c r="B140" s="22"/>
      <c r="C140" s="22"/>
      <c r="D140" s="22"/>
      <c r="E140" s="24"/>
      <c r="F140" s="24"/>
      <c r="G140" s="22"/>
      <c r="H140" s="25"/>
      <c r="I140" s="26"/>
      <c r="J140" s="25"/>
      <c r="K140" s="65"/>
      <c r="L140" s="22"/>
      <c r="M140" s="22"/>
    </row>
    <row r="141" spans="1:13" s="32" customFormat="1" ht="12.75">
      <c r="A141" s="22"/>
      <c r="B141" s="22"/>
      <c r="C141" s="22"/>
      <c r="D141" s="22"/>
      <c r="E141" s="24"/>
      <c r="F141" s="24"/>
      <c r="G141" s="22"/>
      <c r="H141" s="25"/>
      <c r="I141" s="26"/>
      <c r="J141" s="25"/>
      <c r="K141" s="65"/>
      <c r="L141" s="22"/>
      <c r="M141" s="22"/>
    </row>
    <row r="142" spans="1:13" s="32" customFormat="1" ht="12.75">
      <c r="A142" s="22"/>
      <c r="B142" s="22"/>
      <c r="C142" s="22"/>
      <c r="D142" s="22"/>
      <c r="E142" s="24"/>
      <c r="F142" s="24"/>
      <c r="G142" s="22"/>
      <c r="H142" s="25"/>
      <c r="I142" s="26"/>
      <c r="J142" s="25"/>
      <c r="K142" s="65"/>
      <c r="L142" s="22"/>
      <c r="M142" s="22"/>
    </row>
    <row r="143" spans="1:13" s="32" customFormat="1" ht="12.75">
      <c r="A143" s="22"/>
      <c r="B143" s="22"/>
      <c r="C143" s="22"/>
      <c r="D143" s="22"/>
      <c r="E143" s="25"/>
      <c r="F143" s="24"/>
      <c r="G143" s="22"/>
      <c r="H143" s="25"/>
      <c r="I143" s="25"/>
      <c r="J143" s="25"/>
      <c r="K143" s="65"/>
      <c r="L143" s="22"/>
      <c r="M143" s="22"/>
    </row>
    <row r="144" spans="1:13" s="32" customFormat="1" ht="12.75">
      <c r="A144" s="22"/>
      <c r="B144" s="22"/>
      <c r="C144" s="22"/>
      <c r="D144" s="22"/>
      <c r="E144" s="25"/>
      <c r="F144" s="25"/>
      <c r="G144" s="22"/>
      <c r="H144" s="25"/>
      <c r="I144" s="25"/>
      <c r="J144" s="25"/>
      <c r="K144" s="65"/>
      <c r="L144" s="22"/>
      <c r="M144" s="22"/>
    </row>
    <row r="145" spans="1:13" s="32" customFormat="1" ht="12.75">
      <c r="A145" s="22"/>
      <c r="B145" s="22"/>
      <c r="C145" s="22"/>
      <c r="D145" s="22"/>
      <c r="E145" s="25"/>
      <c r="F145" s="25"/>
      <c r="G145" s="22"/>
      <c r="H145" s="25"/>
      <c r="I145" s="25"/>
      <c r="J145" s="25"/>
      <c r="K145" s="65"/>
      <c r="L145" s="22"/>
      <c r="M145" s="22"/>
    </row>
    <row r="146" spans="1:13" s="32" customFormat="1" ht="12.75">
      <c r="A146" s="22"/>
      <c r="B146" s="22"/>
      <c r="C146" s="22"/>
      <c r="D146" s="22"/>
      <c r="E146" s="25"/>
      <c r="F146" s="25"/>
      <c r="G146" s="22"/>
      <c r="H146" s="25"/>
      <c r="I146" s="25"/>
      <c r="J146" s="22"/>
      <c r="K146" s="65"/>
      <c r="L146" s="22"/>
      <c r="M146" s="22"/>
    </row>
    <row r="147" spans="1:13" s="32" customFormat="1" ht="12.75">
      <c r="A147" s="22"/>
      <c r="B147" s="22"/>
      <c r="C147" s="22"/>
      <c r="D147" s="22"/>
      <c r="E147" s="25"/>
      <c r="F147" s="25"/>
      <c r="G147" s="22"/>
      <c r="H147" s="25"/>
      <c r="I147" s="25"/>
      <c r="J147" s="22"/>
      <c r="K147" s="65"/>
      <c r="L147" s="22"/>
      <c r="M147" s="22"/>
    </row>
    <row r="148" spans="1:13" s="32" customFormat="1" ht="12.75">
      <c r="A148" s="22"/>
      <c r="B148" s="22"/>
      <c r="C148" s="22"/>
      <c r="D148" s="22"/>
      <c r="E148" s="25"/>
      <c r="F148" s="25"/>
      <c r="G148" s="22"/>
      <c r="H148" s="25"/>
      <c r="I148" s="25"/>
      <c r="J148" s="22"/>
      <c r="K148" s="65"/>
      <c r="L148" s="22"/>
      <c r="M148" s="22"/>
    </row>
    <row r="149" spans="1:13" s="32" customFormat="1" ht="12.75">
      <c r="A149" s="22"/>
      <c r="B149" s="22"/>
      <c r="C149" s="22"/>
      <c r="D149" s="22"/>
      <c r="E149" s="25"/>
      <c r="F149" s="25"/>
      <c r="G149" s="22"/>
      <c r="H149" s="25"/>
      <c r="I149" s="25"/>
      <c r="J149" s="22"/>
      <c r="K149" s="65"/>
      <c r="L149" s="22"/>
      <c r="M149" s="22"/>
    </row>
    <row r="150" spans="5:11" s="32" customFormat="1" ht="12.75">
      <c r="E150" s="31"/>
      <c r="F150" s="31"/>
      <c r="H150" s="31"/>
      <c r="I150" s="31"/>
      <c r="K150" s="66"/>
    </row>
    <row r="151" spans="5:11" s="32" customFormat="1" ht="12.75">
      <c r="E151" s="31"/>
      <c r="F151" s="31"/>
      <c r="H151" s="31"/>
      <c r="I151" s="31"/>
      <c r="K151" s="66"/>
    </row>
    <row r="152" spans="5:11" s="32" customFormat="1" ht="12.75">
      <c r="E152" s="31"/>
      <c r="F152" s="31"/>
      <c r="H152" s="31"/>
      <c r="I152" s="31"/>
      <c r="K152" s="66"/>
    </row>
    <row r="153" spans="5:11" s="32" customFormat="1" ht="12.75">
      <c r="E153" s="31"/>
      <c r="F153" s="31"/>
      <c r="H153" s="31"/>
      <c r="I153" s="31"/>
      <c r="K153" s="66"/>
    </row>
    <row r="154" spans="5:11" s="32" customFormat="1" ht="12.75">
      <c r="E154" s="31"/>
      <c r="F154" s="31"/>
      <c r="H154" s="31"/>
      <c r="I154" s="31"/>
      <c r="K154" s="66"/>
    </row>
    <row r="155" spans="5:11" s="32" customFormat="1" ht="12.75">
      <c r="E155" s="31"/>
      <c r="F155" s="31"/>
      <c r="H155" s="31"/>
      <c r="I155" s="31"/>
      <c r="K155" s="66"/>
    </row>
    <row r="156" spans="5:11" s="32" customFormat="1" ht="12.75">
      <c r="E156" s="31"/>
      <c r="F156" s="31"/>
      <c r="H156" s="31"/>
      <c r="I156" s="31"/>
      <c r="K156" s="66"/>
    </row>
    <row r="157" spans="5:11" s="32" customFormat="1" ht="12.75">
      <c r="E157" s="31"/>
      <c r="F157" s="31"/>
      <c r="H157" s="31"/>
      <c r="I157" s="31"/>
      <c r="K157" s="66"/>
    </row>
    <row r="158" spans="5:11" s="32" customFormat="1" ht="12.75">
      <c r="E158" s="31"/>
      <c r="F158" s="31"/>
      <c r="H158" s="31"/>
      <c r="I158" s="31"/>
      <c r="K158" s="66"/>
    </row>
    <row r="159" spans="5:11" s="32" customFormat="1" ht="12.75">
      <c r="E159" s="31"/>
      <c r="F159" s="31"/>
      <c r="H159" s="31"/>
      <c r="I159" s="31"/>
      <c r="K159" s="66"/>
    </row>
    <row r="160" spans="5:11" s="32" customFormat="1" ht="12.75">
      <c r="E160" s="31"/>
      <c r="F160" s="31"/>
      <c r="H160" s="31"/>
      <c r="I160" s="31"/>
      <c r="K160" s="66"/>
    </row>
    <row r="161" spans="5:11" s="32" customFormat="1" ht="12.75">
      <c r="E161" s="31"/>
      <c r="F161" s="31"/>
      <c r="H161" s="31"/>
      <c r="I161" s="31"/>
      <c r="K161" s="66"/>
    </row>
    <row r="162" spans="5:11" s="32" customFormat="1" ht="12.75">
      <c r="E162" s="31"/>
      <c r="F162" s="31"/>
      <c r="H162" s="31"/>
      <c r="I162" s="31"/>
      <c r="K162" s="66"/>
    </row>
    <row r="163" spans="5:11" s="32" customFormat="1" ht="12.75">
      <c r="E163" s="31"/>
      <c r="F163" s="31"/>
      <c r="H163" s="31"/>
      <c r="I163" s="31"/>
      <c r="K163" s="66"/>
    </row>
    <row r="164" spans="5:11" s="32" customFormat="1" ht="12.75">
      <c r="E164" s="31"/>
      <c r="F164" s="31"/>
      <c r="H164" s="31"/>
      <c r="I164" s="31"/>
      <c r="K164" s="66"/>
    </row>
    <row r="165" spans="5:11" s="32" customFormat="1" ht="12.75">
      <c r="E165" s="31"/>
      <c r="F165" s="31"/>
      <c r="H165" s="31"/>
      <c r="I165" s="31"/>
      <c r="K165" s="66"/>
    </row>
    <row r="166" spans="5:11" s="32" customFormat="1" ht="12.75">
      <c r="E166" s="31"/>
      <c r="F166" s="31"/>
      <c r="H166" s="31"/>
      <c r="I166" s="31"/>
      <c r="K166" s="66"/>
    </row>
    <row r="167" spans="5:11" s="32" customFormat="1" ht="12.75">
      <c r="E167" s="31"/>
      <c r="F167" s="31"/>
      <c r="H167" s="31"/>
      <c r="I167" s="31"/>
      <c r="K167" s="66"/>
    </row>
    <row r="168" spans="5:11" s="32" customFormat="1" ht="12.75">
      <c r="E168" s="31"/>
      <c r="F168" s="31"/>
      <c r="H168" s="31"/>
      <c r="I168" s="31"/>
      <c r="K168" s="66"/>
    </row>
    <row r="169" spans="5:11" s="32" customFormat="1" ht="12.75">
      <c r="E169" s="31"/>
      <c r="F169" s="31"/>
      <c r="H169" s="31"/>
      <c r="I169" s="31"/>
      <c r="K169" s="66"/>
    </row>
    <row r="170" spans="5:11" s="32" customFormat="1" ht="12.75">
      <c r="E170" s="31"/>
      <c r="F170" s="31"/>
      <c r="H170" s="31"/>
      <c r="I170" s="31"/>
      <c r="K170" s="66"/>
    </row>
    <row r="171" spans="5:11" s="32" customFormat="1" ht="12.75">
      <c r="E171" s="31"/>
      <c r="F171" s="31"/>
      <c r="H171" s="31"/>
      <c r="I171" s="31"/>
      <c r="K171" s="66"/>
    </row>
    <row r="172" spans="5:11" s="32" customFormat="1" ht="12.75">
      <c r="E172" s="31"/>
      <c r="F172" s="31"/>
      <c r="H172" s="31"/>
      <c r="I172" s="31"/>
      <c r="K172" s="66"/>
    </row>
    <row r="173" spans="5:11" s="32" customFormat="1" ht="12.75">
      <c r="E173" s="31"/>
      <c r="F173" s="31"/>
      <c r="H173" s="31"/>
      <c r="I173" s="31"/>
      <c r="K173" s="66"/>
    </row>
    <row r="174" spans="5:11" s="32" customFormat="1" ht="12.75">
      <c r="E174" s="31"/>
      <c r="F174" s="31"/>
      <c r="H174" s="31"/>
      <c r="I174" s="31"/>
      <c r="K174" s="66"/>
    </row>
    <row r="175" spans="5:11" s="32" customFormat="1" ht="12.75">
      <c r="E175" s="31"/>
      <c r="F175" s="31"/>
      <c r="H175" s="31"/>
      <c r="I175" s="31"/>
      <c r="K175" s="66"/>
    </row>
    <row r="176" spans="5:11" s="32" customFormat="1" ht="12.75">
      <c r="E176" s="31"/>
      <c r="F176" s="31"/>
      <c r="H176" s="31"/>
      <c r="I176" s="31"/>
      <c r="K176" s="66"/>
    </row>
    <row r="177" spans="5:11" s="32" customFormat="1" ht="12.75">
      <c r="E177" s="31"/>
      <c r="F177" s="31"/>
      <c r="H177" s="31"/>
      <c r="I177" s="31"/>
      <c r="K177" s="66"/>
    </row>
    <row r="178" spans="5:11" s="32" customFormat="1" ht="12.75">
      <c r="E178" s="31"/>
      <c r="F178" s="31"/>
      <c r="H178" s="31"/>
      <c r="I178" s="31"/>
      <c r="K178" s="66"/>
    </row>
    <row r="179" spans="5:11" s="32" customFormat="1" ht="12.75">
      <c r="E179" s="31"/>
      <c r="F179" s="31"/>
      <c r="H179" s="31"/>
      <c r="I179" s="31"/>
      <c r="K179" s="66"/>
    </row>
    <row r="180" spans="5:11" s="32" customFormat="1" ht="12.75">
      <c r="E180" s="31"/>
      <c r="F180" s="31"/>
      <c r="H180" s="31"/>
      <c r="I180" s="31"/>
      <c r="K180" s="66"/>
    </row>
    <row r="181" spans="5:11" s="32" customFormat="1" ht="12.75">
      <c r="E181" s="31"/>
      <c r="F181" s="31"/>
      <c r="H181" s="31"/>
      <c r="I181" s="31"/>
      <c r="K181" s="66"/>
    </row>
    <row r="182" spans="5:11" s="32" customFormat="1" ht="12.75">
      <c r="E182" s="31"/>
      <c r="F182" s="31"/>
      <c r="H182" s="31"/>
      <c r="I182" s="31"/>
      <c r="K182" s="66"/>
    </row>
    <row r="183" spans="5:11" s="32" customFormat="1" ht="12.75">
      <c r="E183" s="31"/>
      <c r="F183" s="31"/>
      <c r="H183" s="31"/>
      <c r="I183" s="31"/>
      <c r="K183" s="66"/>
    </row>
    <row r="184" spans="5:11" s="32" customFormat="1" ht="12.75">
      <c r="E184" s="31"/>
      <c r="F184" s="31"/>
      <c r="H184" s="31"/>
      <c r="I184" s="31"/>
      <c r="K184" s="66"/>
    </row>
    <row r="185" spans="5:11" s="32" customFormat="1" ht="12.75">
      <c r="E185" s="31"/>
      <c r="F185" s="31"/>
      <c r="H185" s="31"/>
      <c r="I185" s="31"/>
      <c r="K185" s="66"/>
    </row>
    <row r="186" spans="5:11" s="32" customFormat="1" ht="12.75">
      <c r="E186" s="31"/>
      <c r="F186" s="31"/>
      <c r="H186" s="31"/>
      <c r="I186" s="31"/>
      <c r="K186" s="66"/>
    </row>
    <row r="187" spans="5:11" s="32" customFormat="1" ht="12.75">
      <c r="E187" s="31"/>
      <c r="F187" s="31"/>
      <c r="H187" s="31"/>
      <c r="I187" s="31"/>
      <c r="K187" s="66"/>
    </row>
    <row r="188" spans="5:11" s="32" customFormat="1" ht="12.75">
      <c r="E188" s="31"/>
      <c r="F188" s="31"/>
      <c r="H188" s="31"/>
      <c r="I188" s="31"/>
      <c r="K188" s="66"/>
    </row>
    <row r="189" spans="5:11" s="32" customFormat="1" ht="12.75">
      <c r="E189" s="31"/>
      <c r="F189" s="31"/>
      <c r="H189" s="31"/>
      <c r="I189" s="31"/>
      <c r="K189" s="66"/>
    </row>
    <row r="190" spans="5:11" s="32" customFormat="1" ht="12.75">
      <c r="E190" s="31"/>
      <c r="F190" s="31"/>
      <c r="H190" s="31"/>
      <c r="I190" s="31"/>
      <c r="K190" s="66"/>
    </row>
    <row r="191" spans="5:11" s="32" customFormat="1" ht="12.75">
      <c r="E191" s="31"/>
      <c r="F191" s="31"/>
      <c r="H191" s="31"/>
      <c r="I191" s="31"/>
      <c r="K191" s="66"/>
    </row>
    <row r="192" spans="5:11" s="32" customFormat="1" ht="12.75">
      <c r="E192" s="31"/>
      <c r="F192" s="31"/>
      <c r="H192" s="31"/>
      <c r="I192" s="31"/>
      <c r="K192" s="66"/>
    </row>
    <row r="193" spans="5:11" s="32" customFormat="1" ht="12.75">
      <c r="E193" s="31"/>
      <c r="F193" s="31"/>
      <c r="H193" s="31"/>
      <c r="I193" s="31"/>
      <c r="K193" s="66"/>
    </row>
    <row r="194" spans="5:11" s="32" customFormat="1" ht="12.75">
      <c r="E194" s="31"/>
      <c r="F194" s="31"/>
      <c r="H194" s="31"/>
      <c r="I194" s="31"/>
      <c r="K194" s="66"/>
    </row>
    <row r="195" spans="5:11" s="32" customFormat="1" ht="12.75">
      <c r="E195" s="31"/>
      <c r="F195" s="31"/>
      <c r="H195" s="31"/>
      <c r="I195" s="31"/>
      <c r="K195" s="66"/>
    </row>
  </sheetData>
  <sheetProtection/>
  <mergeCells count="27">
    <mergeCell ref="A130:B130"/>
    <mergeCell ref="C3:I4"/>
    <mergeCell ref="A3:B4"/>
    <mergeCell ref="B115:I115"/>
    <mergeCell ref="C7:C8"/>
    <mergeCell ref="A9:IV9"/>
    <mergeCell ref="E6:F7"/>
    <mergeCell ref="G6:G8"/>
    <mergeCell ref="A127:B127"/>
    <mergeCell ref="A113:B113"/>
    <mergeCell ref="A82:B82"/>
    <mergeCell ref="C136:G136"/>
    <mergeCell ref="B39:I39"/>
    <mergeCell ref="B47:I47"/>
    <mergeCell ref="B70:I70"/>
    <mergeCell ref="B71:J71"/>
    <mergeCell ref="B85:J85"/>
    <mergeCell ref="A45:B45"/>
    <mergeCell ref="B116:M116"/>
    <mergeCell ref="A48:J48"/>
    <mergeCell ref="J3:J8"/>
    <mergeCell ref="K3:K8"/>
    <mergeCell ref="L3:L8"/>
    <mergeCell ref="M3:M8"/>
    <mergeCell ref="A38:B38"/>
    <mergeCell ref="A10:I10"/>
    <mergeCell ref="H6:I7"/>
  </mergeCells>
  <printOptions/>
  <pageMargins left="0.36" right="0.33" top="0.51" bottom="0.54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150"/>
  <sheetViews>
    <sheetView zoomScale="85" zoomScaleNormal="85" zoomScalePageLayoutView="0" workbookViewId="0" topLeftCell="A60">
      <selection activeCell="J68" sqref="J68"/>
    </sheetView>
  </sheetViews>
  <sheetFormatPr defaultColWidth="9.00390625" defaultRowHeight="12.75"/>
  <cols>
    <col min="1" max="1" width="5.625" style="0" customWidth="1"/>
    <col min="2" max="2" width="13.375" style="0" bestFit="1" customWidth="1"/>
    <col min="3" max="3" width="37.375" style="0" customWidth="1"/>
    <col min="4" max="4" width="32.875" style="0" customWidth="1"/>
    <col min="5" max="5" width="16.875" style="6" customWidth="1"/>
    <col min="6" max="6" width="20.125" style="6" bestFit="1" customWidth="1"/>
    <col min="7" max="7" width="20.375" style="169" customWidth="1"/>
    <col min="8" max="8" width="17.875" style="6" bestFit="1" customWidth="1"/>
    <col min="9" max="9" width="16.625" style="6" customWidth="1"/>
    <col min="10" max="10" width="15.00390625" style="0" customWidth="1"/>
    <col min="11" max="11" width="9.375" style="62" bestFit="1" customWidth="1"/>
    <col min="12" max="12" width="8.50390625" style="0" customWidth="1"/>
    <col min="13" max="13" width="9.50390625" style="0" customWidth="1"/>
    <col min="14" max="14" width="13.875" style="0" bestFit="1" customWidth="1"/>
  </cols>
  <sheetData>
    <row r="2" ht="13.5" thickBot="1"/>
    <row r="3" spans="1:15" ht="12.75" customHeight="1">
      <c r="A3" s="196"/>
      <c r="B3" s="197"/>
      <c r="C3" s="200" t="s">
        <v>25</v>
      </c>
      <c r="D3" s="200"/>
      <c r="E3" s="200"/>
      <c r="F3" s="200"/>
      <c r="G3" s="200"/>
      <c r="H3" s="200"/>
      <c r="I3" s="200"/>
      <c r="J3" s="202"/>
      <c r="K3" s="205" t="s">
        <v>7</v>
      </c>
      <c r="L3" s="202" t="s">
        <v>22</v>
      </c>
      <c r="M3" s="202" t="s">
        <v>23</v>
      </c>
      <c r="N3" s="208" t="s">
        <v>24</v>
      </c>
      <c r="O3" s="209"/>
    </row>
    <row r="4" spans="1:15" ht="13.5" thickBot="1">
      <c r="A4" s="198"/>
      <c r="B4" s="199"/>
      <c r="C4" s="201"/>
      <c r="D4" s="201"/>
      <c r="E4" s="201"/>
      <c r="F4" s="201"/>
      <c r="G4" s="201"/>
      <c r="H4" s="201"/>
      <c r="I4" s="201"/>
      <c r="J4" s="203"/>
      <c r="K4" s="206"/>
      <c r="L4" s="203"/>
      <c r="M4" s="203"/>
      <c r="N4" s="210"/>
      <c r="O4" s="211"/>
    </row>
    <row r="5" spans="3:15" ht="13.5" thickBot="1">
      <c r="C5" s="44"/>
      <c r="I5" s="61"/>
      <c r="J5" s="203"/>
      <c r="K5" s="206"/>
      <c r="L5" s="203"/>
      <c r="M5" s="203"/>
      <c r="N5" s="210"/>
      <c r="O5" s="211"/>
    </row>
    <row r="6" spans="1:15" ht="30.75">
      <c r="A6" s="1"/>
      <c r="B6" s="5"/>
      <c r="C6" s="15" t="s">
        <v>2</v>
      </c>
      <c r="D6" s="3" t="s">
        <v>4</v>
      </c>
      <c r="E6" s="214" t="s">
        <v>7</v>
      </c>
      <c r="F6" s="215"/>
      <c r="G6" s="218" t="s">
        <v>8</v>
      </c>
      <c r="H6" s="221" t="s">
        <v>9</v>
      </c>
      <c r="I6" s="222"/>
      <c r="J6" s="203"/>
      <c r="K6" s="206"/>
      <c r="L6" s="203"/>
      <c r="M6" s="203"/>
      <c r="N6" s="210"/>
      <c r="O6" s="211"/>
    </row>
    <row r="7" spans="1:66" ht="15.75" thickBot="1">
      <c r="A7" s="2"/>
      <c r="B7" s="14"/>
      <c r="C7" s="192" t="s">
        <v>3</v>
      </c>
      <c r="D7" s="4" t="s">
        <v>5</v>
      </c>
      <c r="E7" s="216"/>
      <c r="F7" s="217"/>
      <c r="G7" s="219"/>
      <c r="H7" s="223"/>
      <c r="I7" s="224"/>
      <c r="J7" s="203"/>
      <c r="K7" s="206"/>
      <c r="L7" s="203"/>
      <c r="M7" s="203"/>
      <c r="N7" s="210"/>
      <c r="O7" s="211"/>
      <c r="Q7" s="45"/>
      <c r="R7" s="45"/>
      <c r="S7" s="45"/>
      <c r="T7" s="45"/>
      <c r="U7" s="45"/>
      <c r="V7" s="45"/>
      <c r="W7" s="45"/>
      <c r="X7" s="45"/>
      <c r="Y7" s="45"/>
      <c r="Z7" s="45"/>
      <c r="BL7" s="45"/>
      <c r="BM7" s="45"/>
      <c r="BN7" s="45"/>
    </row>
    <row r="8" spans="1:125" ht="15.75" thickBot="1">
      <c r="A8" s="2" t="s">
        <v>0</v>
      </c>
      <c r="B8" s="14" t="s">
        <v>1</v>
      </c>
      <c r="C8" s="193"/>
      <c r="D8" s="4" t="s">
        <v>6</v>
      </c>
      <c r="E8" s="7" t="s">
        <v>10</v>
      </c>
      <c r="F8" s="7" t="s">
        <v>11</v>
      </c>
      <c r="G8" s="220"/>
      <c r="H8" s="7" t="s">
        <v>12</v>
      </c>
      <c r="I8" s="51" t="s">
        <v>13</v>
      </c>
      <c r="J8" s="204"/>
      <c r="K8" s="207"/>
      <c r="L8" s="204"/>
      <c r="M8" s="204"/>
      <c r="N8" s="212"/>
      <c r="O8" s="213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</row>
    <row r="9" spans="1:125" s="194" customFormat="1" ht="15">
      <c r="A9" s="194" t="s">
        <v>15</v>
      </c>
      <c r="J9" s="193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3"/>
      <c r="DS9" s="193"/>
      <c r="DT9" s="193"/>
      <c r="DU9" s="193"/>
    </row>
    <row r="10" spans="1:121" s="48" customFormat="1" ht="15">
      <c r="A10" s="187" t="s">
        <v>26</v>
      </c>
      <c r="B10" s="188"/>
      <c r="C10" s="189"/>
      <c r="D10" s="189"/>
      <c r="E10" s="188"/>
      <c r="F10" s="188"/>
      <c r="G10" s="188"/>
      <c r="H10" s="188"/>
      <c r="I10" s="190"/>
      <c r="K10" s="63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</row>
    <row r="11" spans="1:15" ht="30.75">
      <c r="A11" s="8">
        <v>1</v>
      </c>
      <c r="B11" s="156" t="s">
        <v>59</v>
      </c>
      <c r="C11" s="123" t="s">
        <v>60</v>
      </c>
      <c r="D11" s="68" t="s">
        <v>61</v>
      </c>
      <c r="E11" s="83">
        <v>41191.086805555555</v>
      </c>
      <c r="F11" s="9">
        <v>41191.086805555555</v>
      </c>
      <c r="G11" s="55" t="s">
        <v>14</v>
      </c>
      <c r="H11" s="9">
        <v>41204.42013888889</v>
      </c>
      <c r="I11" s="10">
        <f>H11-F11</f>
        <v>13.333333333335759</v>
      </c>
      <c r="J11" s="9">
        <f>F11-E11</f>
        <v>0</v>
      </c>
      <c r="K11" s="64">
        <f>J11*24</f>
        <v>0</v>
      </c>
      <c r="L11" s="8">
        <v>10</v>
      </c>
      <c r="M11" s="8">
        <v>6</v>
      </c>
      <c r="N11" s="64">
        <f>K11*L11*M11*0.95*1.73</f>
        <v>0</v>
      </c>
      <c r="O11" s="8"/>
    </row>
    <row r="12" spans="1:15" ht="30.75">
      <c r="A12" s="129">
        <v>2</v>
      </c>
      <c r="B12" s="156" t="s">
        <v>64</v>
      </c>
      <c r="C12" s="118" t="s">
        <v>65</v>
      </c>
      <c r="D12" s="147" t="s">
        <v>66</v>
      </c>
      <c r="E12" s="9">
        <v>41192.657638888886</v>
      </c>
      <c r="F12" s="9">
        <v>41192.68472222222</v>
      </c>
      <c r="G12" s="55" t="s">
        <v>14</v>
      </c>
      <c r="H12" s="9">
        <v>41214.691666666666</v>
      </c>
      <c r="I12" s="10">
        <f>H12-F12</f>
        <v>22.006944444445253</v>
      </c>
      <c r="J12" s="9">
        <f aca="true" t="shared" si="0" ref="J12:J28">F12-E12</f>
        <v>0.02708333333430346</v>
      </c>
      <c r="K12" s="64">
        <f aca="true" t="shared" si="1" ref="K12:K28">J12*24</f>
        <v>0.6500000000232831</v>
      </c>
      <c r="L12" s="8">
        <v>45</v>
      </c>
      <c r="M12" s="8">
        <v>6</v>
      </c>
      <c r="N12" s="64">
        <f aca="true" t="shared" si="2" ref="N12:N28">K12*L12*M12*0.95*1.73</f>
        <v>288.43425001033177</v>
      </c>
      <c r="O12" s="8"/>
    </row>
    <row r="13" spans="1:15" ht="15">
      <c r="A13" s="8">
        <v>3</v>
      </c>
      <c r="B13" s="156" t="s">
        <v>69</v>
      </c>
      <c r="C13" s="87" t="s">
        <v>67</v>
      </c>
      <c r="D13" s="87" t="s">
        <v>68</v>
      </c>
      <c r="E13" s="83">
        <v>41194.40138888889</v>
      </c>
      <c r="F13" s="9">
        <v>41194.42361111111</v>
      </c>
      <c r="G13" s="55" t="s">
        <v>14</v>
      </c>
      <c r="H13" s="9">
        <v>41199.74513888889</v>
      </c>
      <c r="I13" s="10">
        <f>H13-F13</f>
        <v>5.321527777778101</v>
      </c>
      <c r="J13" s="9">
        <f t="shared" si="0"/>
        <v>0.022222222221898846</v>
      </c>
      <c r="K13" s="64">
        <f t="shared" si="1"/>
        <v>0.5333333333255723</v>
      </c>
      <c r="L13" s="8">
        <v>50</v>
      </c>
      <c r="M13" s="8">
        <v>6</v>
      </c>
      <c r="N13" s="64">
        <f t="shared" si="2"/>
        <v>262.95999999617345</v>
      </c>
      <c r="O13" s="8"/>
    </row>
    <row r="14" spans="1:15" s="32" customFormat="1" ht="15">
      <c r="A14" s="129">
        <v>4</v>
      </c>
      <c r="B14" s="157" t="s">
        <v>69</v>
      </c>
      <c r="C14" s="93" t="s">
        <v>67</v>
      </c>
      <c r="D14" s="119" t="s">
        <v>70</v>
      </c>
      <c r="E14" s="9">
        <v>41194.40138888889</v>
      </c>
      <c r="F14" s="9">
        <v>41194.42361111111</v>
      </c>
      <c r="G14" s="55" t="s">
        <v>14</v>
      </c>
      <c r="H14" s="25">
        <v>41194.7125</v>
      </c>
      <c r="I14" s="10">
        <f>H14-F14</f>
        <v>0.28888888889196096</v>
      </c>
      <c r="J14" s="9">
        <f t="shared" si="0"/>
        <v>0.022222222221898846</v>
      </c>
      <c r="K14" s="64">
        <f t="shared" si="1"/>
        <v>0.5333333333255723</v>
      </c>
      <c r="L14" s="22">
        <v>50</v>
      </c>
      <c r="M14" s="22">
        <v>6</v>
      </c>
      <c r="N14" s="64">
        <f t="shared" si="2"/>
        <v>262.95999999617345</v>
      </c>
      <c r="O14" s="22"/>
    </row>
    <row r="15" spans="1:121" s="8" customFormat="1" ht="30.75">
      <c r="A15" s="8">
        <v>5</v>
      </c>
      <c r="B15" s="77">
        <v>41209</v>
      </c>
      <c r="C15" s="108" t="s">
        <v>99</v>
      </c>
      <c r="D15" s="152" t="s">
        <v>100</v>
      </c>
      <c r="E15" s="80">
        <v>41209.11111111111</v>
      </c>
      <c r="F15" s="25">
        <v>41209.13333333333</v>
      </c>
      <c r="G15" s="55" t="s">
        <v>14</v>
      </c>
      <c r="H15" s="9">
        <v>41215.65625</v>
      </c>
      <c r="I15" s="10">
        <f aca="true" t="shared" si="3" ref="I15:I28">H15-F15</f>
        <v>6.522916666668607</v>
      </c>
      <c r="J15" s="9">
        <f t="shared" si="0"/>
        <v>0.022222222221898846</v>
      </c>
      <c r="K15" s="64">
        <f t="shared" si="1"/>
        <v>0.5333333333255723</v>
      </c>
      <c r="L15" s="8">
        <v>52</v>
      </c>
      <c r="M15" s="8">
        <v>6</v>
      </c>
      <c r="N15" s="64">
        <f t="shared" si="2"/>
        <v>273.47839999602036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</row>
    <row r="16" spans="1:121" s="8" customFormat="1" ht="30.75">
      <c r="A16" s="129">
        <v>6</v>
      </c>
      <c r="B16" s="77">
        <v>41214</v>
      </c>
      <c r="C16" s="108" t="s">
        <v>137</v>
      </c>
      <c r="D16" s="148" t="s">
        <v>138</v>
      </c>
      <c r="E16" s="80">
        <v>41214.552083333336</v>
      </c>
      <c r="F16" s="25">
        <v>41214.604166666664</v>
      </c>
      <c r="G16" s="55" t="s">
        <v>14</v>
      </c>
      <c r="H16" s="9">
        <v>41226.645833333336</v>
      </c>
      <c r="I16" s="10">
        <f t="shared" si="3"/>
        <v>12.041666666671517</v>
      </c>
      <c r="J16" s="9">
        <f t="shared" si="0"/>
        <v>0.052083333328482695</v>
      </c>
      <c r="K16" s="64">
        <f t="shared" si="1"/>
        <v>1.2499999998835847</v>
      </c>
      <c r="L16" s="8">
        <v>82</v>
      </c>
      <c r="M16" s="8">
        <v>6</v>
      </c>
      <c r="N16" s="64">
        <f t="shared" si="2"/>
        <v>1010.7524999058662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</row>
    <row r="17" spans="1:121" s="8" customFormat="1" ht="15">
      <c r="A17" s="8">
        <v>7</v>
      </c>
      <c r="B17" s="77">
        <v>41214</v>
      </c>
      <c r="C17" s="16" t="s">
        <v>139</v>
      </c>
      <c r="D17" s="162" t="s">
        <v>140</v>
      </c>
      <c r="E17" s="80">
        <v>41214.708333333336</v>
      </c>
      <c r="F17" s="25">
        <v>41214.75277777778</v>
      </c>
      <c r="G17" s="55" t="s">
        <v>14</v>
      </c>
      <c r="H17" s="9">
        <v>41227.675</v>
      </c>
      <c r="I17" s="10">
        <f t="shared" si="3"/>
        <v>12.922222222223354</v>
      </c>
      <c r="J17" s="9">
        <f t="shared" si="0"/>
        <v>0.04444444444379769</v>
      </c>
      <c r="K17" s="64">
        <f t="shared" si="1"/>
        <v>1.0666666666511446</v>
      </c>
      <c r="L17" s="8">
        <v>25</v>
      </c>
      <c r="M17" s="8">
        <v>6</v>
      </c>
      <c r="N17" s="64">
        <f t="shared" si="2"/>
        <v>262.95999999617345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</row>
    <row r="18" spans="1:15" s="45" customFormat="1" ht="15">
      <c r="A18" s="129">
        <v>8</v>
      </c>
      <c r="B18" s="102">
        <v>41221</v>
      </c>
      <c r="C18" s="108" t="s">
        <v>127</v>
      </c>
      <c r="D18" s="116" t="s">
        <v>128</v>
      </c>
      <c r="E18" s="103">
        <v>41221.09166666667</v>
      </c>
      <c r="F18" s="104">
        <v>41221.115277777775</v>
      </c>
      <c r="G18" s="170" t="s">
        <v>14</v>
      </c>
      <c r="H18" s="18">
        <v>41232.62847222222</v>
      </c>
      <c r="I18" s="10">
        <f t="shared" si="3"/>
        <v>11.513194444443798</v>
      </c>
      <c r="J18" s="9">
        <f t="shared" si="0"/>
        <v>0.02361111110803904</v>
      </c>
      <c r="K18" s="64">
        <f t="shared" si="1"/>
        <v>0.566666666592937</v>
      </c>
      <c r="L18" s="8">
        <v>30</v>
      </c>
      <c r="M18" s="8">
        <v>6</v>
      </c>
      <c r="N18" s="64">
        <f t="shared" si="2"/>
        <v>167.63699997818853</v>
      </c>
      <c r="O18" s="8"/>
    </row>
    <row r="19" spans="1:15" s="32" customFormat="1" ht="15">
      <c r="A19" s="8">
        <v>9</v>
      </c>
      <c r="B19" s="35">
        <v>41223</v>
      </c>
      <c r="C19" s="108" t="s">
        <v>135</v>
      </c>
      <c r="D19" s="127" t="s">
        <v>136</v>
      </c>
      <c r="E19" s="69">
        <v>41223.413194444445</v>
      </c>
      <c r="F19" s="34">
        <v>41223.44236111111</v>
      </c>
      <c r="G19" s="50" t="s">
        <v>14</v>
      </c>
      <c r="H19" s="34">
        <v>41228.663194444445</v>
      </c>
      <c r="I19" s="10">
        <f t="shared" si="3"/>
        <v>5.220833333332848</v>
      </c>
      <c r="J19" s="9">
        <f t="shared" si="0"/>
        <v>0.02916666666715173</v>
      </c>
      <c r="K19" s="64">
        <f t="shared" si="1"/>
        <v>0.7000000000116415</v>
      </c>
      <c r="L19" s="8">
        <v>60</v>
      </c>
      <c r="M19" s="8">
        <v>6</v>
      </c>
      <c r="N19" s="64">
        <f t="shared" si="2"/>
        <v>414.1620000068878</v>
      </c>
      <c r="O19" s="22"/>
    </row>
    <row r="20" spans="1:15" s="32" customFormat="1" ht="30.75">
      <c r="A20" s="129">
        <v>10</v>
      </c>
      <c r="B20" s="35">
        <v>41231</v>
      </c>
      <c r="C20" s="154" t="s">
        <v>150</v>
      </c>
      <c r="D20" s="148" t="s">
        <v>152</v>
      </c>
      <c r="E20" s="69">
        <v>41231.28125</v>
      </c>
      <c r="F20" s="34">
        <v>41231.28125</v>
      </c>
      <c r="G20" s="50" t="s">
        <v>14</v>
      </c>
      <c r="H20" s="34">
        <v>41236.64236111111</v>
      </c>
      <c r="I20" s="10">
        <f t="shared" si="3"/>
        <v>5.361111111109494</v>
      </c>
      <c r="J20" s="9">
        <f t="shared" si="0"/>
        <v>0</v>
      </c>
      <c r="K20" s="64">
        <f t="shared" si="1"/>
        <v>0</v>
      </c>
      <c r="L20" s="8">
        <v>170</v>
      </c>
      <c r="M20" s="8">
        <v>6</v>
      </c>
      <c r="N20" s="64">
        <f t="shared" si="2"/>
        <v>0</v>
      </c>
      <c r="O20" s="22"/>
    </row>
    <row r="21" spans="1:15" s="32" customFormat="1" ht="15">
      <c r="A21" s="8">
        <v>11</v>
      </c>
      <c r="B21" s="35">
        <v>41231</v>
      </c>
      <c r="C21" s="144" t="s">
        <v>153</v>
      </c>
      <c r="D21" s="148" t="s">
        <v>151</v>
      </c>
      <c r="E21" s="69">
        <v>41231.5625</v>
      </c>
      <c r="F21" s="34">
        <v>41231.60763888889</v>
      </c>
      <c r="G21" s="50" t="s">
        <v>14</v>
      </c>
      <c r="H21" s="34">
        <v>41235.63888888889</v>
      </c>
      <c r="I21" s="10">
        <f t="shared" si="3"/>
        <v>4.03125</v>
      </c>
      <c r="J21" s="9">
        <f t="shared" si="0"/>
        <v>0.04513888889050577</v>
      </c>
      <c r="K21" s="64">
        <f t="shared" si="1"/>
        <v>1.0833333333721384</v>
      </c>
      <c r="L21" s="8">
        <v>10</v>
      </c>
      <c r="M21" s="8">
        <v>6</v>
      </c>
      <c r="N21" s="64">
        <f t="shared" si="2"/>
        <v>106.82750000382657</v>
      </c>
      <c r="O21" s="22"/>
    </row>
    <row r="22" spans="1:15" s="32" customFormat="1" ht="30.75">
      <c r="A22" s="129">
        <v>12</v>
      </c>
      <c r="B22" s="35">
        <v>41235</v>
      </c>
      <c r="C22" s="141" t="s">
        <v>154</v>
      </c>
      <c r="D22" s="148" t="s">
        <v>155</v>
      </c>
      <c r="E22" s="69">
        <v>41235.8875</v>
      </c>
      <c r="F22" s="34">
        <v>41235.895833333336</v>
      </c>
      <c r="G22" s="50" t="s">
        <v>14</v>
      </c>
      <c r="H22" s="34">
        <v>41272.64791666667</v>
      </c>
      <c r="I22" s="10">
        <f t="shared" si="3"/>
        <v>36.75208333333285</v>
      </c>
      <c r="J22" s="9">
        <f t="shared" si="0"/>
        <v>0.008333333338669036</v>
      </c>
      <c r="K22" s="64">
        <f t="shared" si="1"/>
        <v>0.20000000012805685</v>
      </c>
      <c r="L22" s="8">
        <v>250</v>
      </c>
      <c r="M22" s="8">
        <v>6</v>
      </c>
      <c r="N22" s="64">
        <f t="shared" si="2"/>
        <v>493.05000031569216</v>
      </c>
      <c r="O22" s="22"/>
    </row>
    <row r="23" spans="1:15" s="32" customFormat="1" ht="15">
      <c r="A23" s="8">
        <v>13</v>
      </c>
      <c r="B23" s="35">
        <v>41239</v>
      </c>
      <c r="C23" s="141" t="s">
        <v>156</v>
      </c>
      <c r="D23" s="148" t="s">
        <v>157</v>
      </c>
      <c r="E23" s="69">
        <v>41239.0625</v>
      </c>
      <c r="F23" s="34">
        <v>41239.086805555555</v>
      </c>
      <c r="G23" s="50" t="s">
        <v>14</v>
      </c>
      <c r="H23" s="34">
        <v>41261.63888888889</v>
      </c>
      <c r="I23" s="10">
        <f t="shared" si="3"/>
        <v>22.55208333333576</v>
      </c>
      <c r="J23" s="9">
        <f t="shared" si="0"/>
        <v>0.024305555554747116</v>
      </c>
      <c r="K23" s="64">
        <f t="shared" si="1"/>
        <v>0.5833333333139308</v>
      </c>
      <c r="L23" s="8">
        <v>25</v>
      </c>
      <c r="M23" s="8">
        <v>6</v>
      </c>
      <c r="N23" s="64">
        <f t="shared" si="2"/>
        <v>143.80624999521677</v>
      </c>
      <c r="O23" s="22"/>
    </row>
    <row r="24" spans="1:15" ht="15">
      <c r="A24" s="129">
        <v>14</v>
      </c>
      <c r="B24" s="81">
        <v>41239</v>
      </c>
      <c r="C24" s="112" t="s">
        <v>158</v>
      </c>
      <c r="D24" s="148" t="s">
        <v>159</v>
      </c>
      <c r="E24" s="164">
        <v>41239.583333333336</v>
      </c>
      <c r="F24" s="143">
        <v>41239.583333333336</v>
      </c>
      <c r="G24" s="170" t="s">
        <v>14</v>
      </c>
      <c r="H24" s="9">
        <v>41262.45347222222</v>
      </c>
      <c r="I24" s="10">
        <f t="shared" si="3"/>
        <v>22.870138888887595</v>
      </c>
      <c r="J24" s="9">
        <f t="shared" si="0"/>
        <v>0</v>
      </c>
      <c r="K24" s="64">
        <f t="shared" si="1"/>
        <v>0</v>
      </c>
      <c r="L24" s="8">
        <v>10</v>
      </c>
      <c r="M24" s="8">
        <v>6</v>
      </c>
      <c r="N24" s="64">
        <f t="shared" si="2"/>
        <v>0</v>
      </c>
      <c r="O24" s="8"/>
    </row>
    <row r="25" spans="1:15" ht="30.75">
      <c r="A25" s="8">
        <v>15</v>
      </c>
      <c r="B25" s="82">
        <v>41246</v>
      </c>
      <c r="C25" s="112" t="s">
        <v>160</v>
      </c>
      <c r="D25" s="148" t="s">
        <v>161</v>
      </c>
      <c r="E25" s="83">
        <v>41246.055555555555</v>
      </c>
      <c r="F25" s="9">
        <v>41246.14236111111</v>
      </c>
      <c r="G25" s="68" t="s">
        <v>14</v>
      </c>
      <c r="H25" s="9">
        <v>41250.458333333336</v>
      </c>
      <c r="I25" s="10">
        <f t="shared" si="3"/>
        <v>4.315972222226264</v>
      </c>
      <c r="J25" s="9">
        <f t="shared" si="0"/>
        <v>0.08680555555474712</v>
      </c>
      <c r="K25" s="64">
        <f t="shared" si="1"/>
        <v>2.083333333313931</v>
      </c>
      <c r="L25" s="8">
        <v>180</v>
      </c>
      <c r="M25" s="8">
        <v>6</v>
      </c>
      <c r="N25" s="64">
        <f t="shared" si="2"/>
        <v>3697.8749999655606</v>
      </c>
      <c r="O25" s="8"/>
    </row>
    <row r="26" spans="1:15" ht="30.75">
      <c r="A26" s="129">
        <v>16</v>
      </c>
      <c r="B26" s="81">
        <v>41247</v>
      </c>
      <c r="C26" s="87" t="s">
        <v>183</v>
      </c>
      <c r="D26" s="16" t="s">
        <v>197</v>
      </c>
      <c r="E26" s="83">
        <v>41247.268055555556</v>
      </c>
      <c r="F26" s="9">
        <v>41247.27013888889</v>
      </c>
      <c r="G26" s="68" t="s">
        <v>14</v>
      </c>
      <c r="H26" s="9">
        <v>41255.631944444445</v>
      </c>
      <c r="I26" s="10">
        <f t="shared" si="3"/>
        <v>8.361805555556202</v>
      </c>
      <c r="J26" s="9">
        <f t="shared" si="0"/>
        <v>0.0020833333328482695</v>
      </c>
      <c r="K26" s="64">
        <f t="shared" si="1"/>
        <v>0.04999999998835847</v>
      </c>
      <c r="L26" s="8">
        <v>150</v>
      </c>
      <c r="M26" s="8">
        <v>6</v>
      </c>
      <c r="N26" s="64">
        <f t="shared" si="2"/>
        <v>73.95749998278043</v>
      </c>
      <c r="O26" s="8"/>
    </row>
    <row r="27" spans="1:15" ht="15">
      <c r="A27" s="8">
        <v>17</v>
      </c>
      <c r="B27" s="81">
        <v>41249</v>
      </c>
      <c r="C27" s="108" t="s">
        <v>186</v>
      </c>
      <c r="D27" s="93" t="s">
        <v>187</v>
      </c>
      <c r="E27" s="83">
        <v>41249.157638888886</v>
      </c>
      <c r="F27" s="9">
        <v>41249.194444444445</v>
      </c>
      <c r="G27" s="68" t="s">
        <v>14</v>
      </c>
      <c r="H27" s="9">
        <v>41254.68402777778</v>
      </c>
      <c r="I27" s="10">
        <f t="shared" si="3"/>
        <v>5.489583333335759</v>
      </c>
      <c r="J27" s="9">
        <f t="shared" si="0"/>
        <v>0.03680555555911269</v>
      </c>
      <c r="K27" s="64">
        <f t="shared" si="1"/>
        <v>0.8833333334187046</v>
      </c>
      <c r="L27" s="8">
        <v>50</v>
      </c>
      <c r="M27" s="8">
        <v>6</v>
      </c>
      <c r="N27" s="64">
        <f t="shared" si="2"/>
        <v>435.5275000420923</v>
      </c>
      <c r="O27" s="8"/>
    </row>
    <row r="28" spans="1:15" ht="15">
      <c r="A28" s="129">
        <v>18</v>
      </c>
      <c r="B28" s="81">
        <v>41252</v>
      </c>
      <c r="C28" s="87" t="s">
        <v>193</v>
      </c>
      <c r="D28" s="87" t="s">
        <v>194</v>
      </c>
      <c r="E28" s="83">
        <v>41252.68263888889</v>
      </c>
      <c r="F28" s="9">
        <v>41252.70347222222</v>
      </c>
      <c r="G28" s="68" t="s">
        <v>14</v>
      </c>
      <c r="H28" s="9">
        <v>41257.520833333336</v>
      </c>
      <c r="I28" s="10">
        <f t="shared" si="3"/>
        <v>4.817361111112405</v>
      </c>
      <c r="J28" s="9">
        <f t="shared" si="0"/>
        <v>0.020833333335758653</v>
      </c>
      <c r="K28" s="64">
        <f t="shared" si="1"/>
        <v>0.5000000000582077</v>
      </c>
      <c r="L28" s="8">
        <v>30</v>
      </c>
      <c r="M28" s="8">
        <v>6</v>
      </c>
      <c r="N28" s="64">
        <f t="shared" si="2"/>
        <v>147.91500001721957</v>
      </c>
      <c r="O28" s="8"/>
    </row>
    <row r="29" spans="1:15" s="32" customFormat="1" ht="12.75">
      <c r="A29" s="46"/>
      <c r="B29" s="21"/>
      <c r="C29" s="22"/>
      <c r="D29" s="23"/>
      <c r="E29" s="9"/>
      <c r="F29" s="9"/>
      <c r="G29" s="28"/>
      <c r="H29" s="25"/>
      <c r="I29" s="10"/>
      <c r="J29" s="25"/>
      <c r="K29" s="65"/>
      <c r="L29" s="22"/>
      <c r="M29" s="22"/>
      <c r="N29" s="22"/>
      <c r="O29" s="22"/>
    </row>
    <row r="30" spans="1:15" s="32" customFormat="1" ht="12.75">
      <c r="A30" s="179" t="s">
        <v>21</v>
      </c>
      <c r="B30" s="180"/>
      <c r="C30" s="22"/>
      <c r="D30" s="22"/>
      <c r="E30" s="9"/>
      <c r="F30" s="19">
        <f>AVERAGE(J11:J28)</f>
        <v>0.025964506172992213</v>
      </c>
      <c r="G30" s="28"/>
      <c r="H30" s="25"/>
      <c r="I30" s="13">
        <f>AVERAGE(I11:I28)</f>
        <v>11.317939814815974</v>
      </c>
      <c r="J30" s="25"/>
      <c r="K30" s="65"/>
      <c r="L30" s="22"/>
      <c r="M30" s="22"/>
      <c r="N30" s="176">
        <f>SUM(N11:N28)</f>
        <v>8042.302900208203</v>
      </c>
      <c r="O30" s="22"/>
    </row>
    <row r="31" spans="1:15" ht="15">
      <c r="A31" s="11"/>
      <c r="B31" s="182" t="s">
        <v>27</v>
      </c>
      <c r="C31" s="191"/>
      <c r="D31" s="191"/>
      <c r="E31" s="183"/>
      <c r="F31" s="183"/>
      <c r="G31" s="191"/>
      <c r="H31" s="183"/>
      <c r="I31" s="184"/>
      <c r="J31" s="9"/>
      <c r="K31" s="64"/>
      <c r="L31" s="8"/>
      <c r="M31" s="8"/>
      <c r="N31" s="8"/>
      <c r="O31" s="8"/>
    </row>
    <row r="32" spans="1:15" ht="46.5">
      <c r="A32" s="22">
        <v>1</v>
      </c>
      <c r="B32" s="77">
        <v>41232</v>
      </c>
      <c r="C32" s="128" t="s">
        <v>166</v>
      </c>
      <c r="D32" s="68" t="s">
        <v>167</v>
      </c>
      <c r="E32" s="78">
        <v>41232.84097222222</v>
      </c>
      <c r="F32" s="79">
        <v>41232.85555555556</v>
      </c>
      <c r="G32" s="68" t="s">
        <v>168</v>
      </c>
      <c r="H32" s="80">
        <v>41234.677083333336</v>
      </c>
      <c r="I32" s="10">
        <f>H32-F32</f>
        <v>1.8215277777781012</v>
      </c>
      <c r="J32" s="9">
        <f>F32-E32</f>
        <v>0.014583333337213844</v>
      </c>
      <c r="K32" s="64">
        <f>J32*24</f>
        <v>0.35000000009313226</v>
      </c>
      <c r="L32" s="8">
        <v>10</v>
      </c>
      <c r="M32" s="8">
        <v>10</v>
      </c>
      <c r="N32" s="64">
        <f>K32*L32*M32*0.95*1.73</f>
        <v>57.522500015306285</v>
      </c>
      <c r="O32" s="8"/>
    </row>
    <row r="33" spans="1:15" ht="15">
      <c r="A33" s="11"/>
      <c r="B33" s="77"/>
      <c r="C33" s="87"/>
      <c r="D33" s="116"/>
      <c r="E33" s="27"/>
      <c r="F33" s="27"/>
      <c r="G33" s="55"/>
      <c r="H33" s="25"/>
      <c r="I33" s="10"/>
      <c r="J33" s="9"/>
      <c r="K33" s="64">
        <f>J33*24</f>
        <v>0</v>
      </c>
      <c r="L33" s="8"/>
      <c r="M33" s="8"/>
      <c r="N33" s="8"/>
      <c r="O33" s="8"/>
    </row>
    <row r="34" spans="1:15" ht="12.75">
      <c r="A34" s="179" t="s">
        <v>20</v>
      </c>
      <c r="B34" s="180"/>
      <c r="C34" s="125"/>
      <c r="D34" s="23"/>
      <c r="E34" s="27"/>
      <c r="F34" s="19">
        <f>AVERAGE(J32:J32)</f>
        <v>0.014583333337213844</v>
      </c>
      <c r="G34" s="28"/>
      <c r="H34" s="25"/>
      <c r="I34" s="13">
        <f>AVERAGE(I11:I33)</f>
        <v>10.84311921296408</v>
      </c>
      <c r="J34" s="9"/>
      <c r="K34" s="64"/>
      <c r="L34" s="8"/>
      <c r="M34" s="8"/>
      <c r="N34" s="176">
        <f>SUM(N32:N32)</f>
        <v>57.522500015306285</v>
      </c>
      <c r="O34" s="8"/>
    </row>
    <row r="35" spans="1:15" ht="12.75">
      <c r="A35" s="11"/>
      <c r="B35" s="11"/>
      <c r="C35" s="11"/>
      <c r="D35" s="20"/>
      <c r="E35" s="27"/>
      <c r="F35" s="27"/>
      <c r="G35" s="98"/>
      <c r="H35" s="12"/>
      <c r="I35" s="10"/>
      <c r="J35" s="9"/>
      <c r="K35" s="64"/>
      <c r="L35" s="8"/>
      <c r="M35" s="8"/>
      <c r="N35" s="8"/>
      <c r="O35" s="8"/>
    </row>
    <row r="36" spans="1:15" ht="15">
      <c r="A36" s="11"/>
      <c r="B36" s="182" t="s">
        <v>28</v>
      </c>
      <c r="C36" s="183"/>
      <c r="D36" s="183"/>
      <c r="E36" s="183"/>
      <c r="F36" s="183"/>
      <c r="G36" s="183"/>
      <c r="H36" s="183"/>
      <c r="I36" s="184"/>
      <c r="J36" s="9"/>
      <c r="K36" s="64"/>
      <c r="L36" s="8"/>
      <c r="M36" s="8"/>
      <c r="N36" s="8"/>
      <c r="O36" s="8"/>
    </row>
    <row r="37" spans="1:10" ht="12.75">
      <c r="A37" s="177"/>
      <c r="B37" s="178"/>
      <c r="C37" s="178"/>
      <c r="D37" s="178"/>
      <c r="E37" s="178"/>
      <c r="F37" s="178"/>
      <c r="G37" s="178"/>
      <c r="H37" s="178"/>
      <c r="I37" s="178"/>
      <c r="J37" s="178"/>
    </row>
    <row r="38" spans="1:15" s="32" customFormat="1" ht="30.75">
      <c r="A38" s="22">
        <v>1</v>
      </c>
      <c r="B38" s="35">
        <v>41195</v>
      </c>
      <c r="C38" s="108" t="s">
        <v>71</v>
      </c>
      <c r="D38" s="108" t="s">
        <v>57</v>
      </c>
      <c r="E38" s="67">
        <v>41195.57777777778</v>
      </c>
      <c r="F38" s="34">
        <v>41195.600694444445</v>
      </c>
      <c r="G38" s="128" t="s">
        <v>74</v>
      </c>
      <c r="H38" s="34">
        <v>41195.69236111111</v>
      </c>
      <c r="I38" s="10">
        <f>H38-F38</f>
        <v>0.09166666666715173</v>
      </c>
      <c r="J38" s="9">
        <f>F38-E38</f>
        <v>0.022916666668606922</v>
      </c>
      <c r="K38" s="64">
        <f>J38*24</f>
        <v>0.5500000000465661</v>
      </c>
      <c r="L38" s="43">
        <v>10</v>
      </c>
      <c r="M38" s="8">
        <v>10</v>
      </c>
      <c r="N38" s="64">
        <f>K38*L38*M38*0.95*1.73</f>
        <v>90.39250000765314</v>
      </c>
      <c r="O38" s="22"/>
    </row>
    <row r="39" spans="1:15" s="32" customFormat="1" ht="42">
      <c r="A39" s="22">
        <v>2</v>
      </c>
      <c r="B39" s="35">
        <v>41203</v>
      </c>
      <c r="C39" s="123" t="s">
        <v>84</v>
      </c>
      <c r="D39" s="87" t="s">
        <v>85</v>
      </c>
      <c r="E39" s="67">
        <v>41203.46388888889</v>
      </c>
      <c r="F39" s="36">
        <v>41203.475694444445</v>
      </c>
      <c r="G39" s="142" t="s">
        <v>86</v>
      </c>
      <c r="H39" s="34">
        <v>41203.552083333336</v>
      </c>
      <c r="I39" s="10"/>
      <c r="J39" s="9">
        <f>F39-E39</f>
        <v>0.011805555557657499</v>
      </c>
      <c r="K39" s="64">
        <f>J39*24</f>
        <v>0.28333333338378</v>
      </c>
      <c r="L39" s="43">
        <v>10</v>
      </c>
      <c r="M39" s="8">
        <v>10</v>
      </c>
      <c r="N39" s="64">
        <f>K39*L39*M39*0.95*1.73</f>
        <v>46.56583334162424</v>
      </c>
      <c r="O39" s="22"/>
    </row>
    <row r="40" spans="1:15" s="32" customFormat="1" ht="15">
      <c r="A40" s="22">
        <v>3</v>
      </c>
      <c r="B40" s="35">
        <v>41240</v>
      </c>
      <c r="C40" s="123" t="s">
        <v>80</v>
      </c>
      <c r="D40" s="155" t="s">
        <v>169</v>
      </c>
      <c r="E40" s="67">
        <v>41240.62152777778</v>
      </c>
      <c r="F40" s="34">
        <v>41240.635416666664</v>
      </c>
      <c r="G40" s="49" t="s">
        <v>14</v>
      </c>
      <c r="H40" s="34">
        <v>41241.69097222222</v>
      </c>
      <c r="I40" s="10">
        <f>H40-F40</f>
        <v>1.0555555555547471</v>
      </c>
      <c r="J40" s="9">
        <f>F40-E40</f>
        <v>0.01388888888322981</v>
      </c>
      <c r="K40" s="64">
        <f>J40*24</f>
        <v>0.33333333319751546</v>
      </c>
      <c r="L40" s="43">
        <v>10</v>
      </c>
      <c r="M40" s="8">
        <v>10</v>
      </c>
      <c r="N40" s="64">
        <f>K40*L40*M40*0.95*1.73</f>
        <v>54.78333331101167</v>
      </c>
      <c r="O40" s="22"/>
    </row>
    <row r="41" spans="1:15" s="32" customFormat="1" ht="15">
      <c r="A41" s="22">
        <v>4</v>
      </c>
      <c r="B41" s="35">
        <v>41268</v>
      </c>
      <c r="C41" s="87" t="s">
        <v>206</v>
      </c>
      <c r="D41" s="117" t="s">
        <v>98</v>
      </c>
      <c r="E41" s="34">
        <v>41268.81597222222</v>
      </c>
      <c r="F41" s="34">
        <v>41268.875</v>
      </c>
      <c r="G41" s="128" t="s">
        <v>207</v>
      </c>
      <c r="H41" s="34">
        <v>41269.47222222222</v>
      </c>
      <c r="I41" s="10">
        <f>H41-F41</f>
        <v>0.5972222222189885</v>
      </c>
      <c r="J41" s="9">
        <f>F41-E41</f>
        <v>0.05902777778101154</v>
      </c>
      <c r="K41" s="65">
        <f>J41*24</f>
        <v>1.4166666667442769</v>
      </c>
      <c r="L41" s="22">
        <v>10</v>
      </c>
      <c r="M41" s="22">
        <v>10</v>
      </c>
      <c r="N41" s="64">
        <f>K41*L41*M41*0.95*1.73</f>
        <v>232.82916667942192</v>
      </c>
      <c r="O41" s="22"/>
    </row>
    <row r="42" spans="1:15" s="32" customFormat="1" ht="15">
      <c r="A42" s="130"/>
      <c r="B42" s="28"/>
      <c r="C42" s="87"/>
      <c r="D42" s="68"/>
      <c r="E42" s="69"/>
      <c r="F42" s="19"/>
      <c r="G42" s="29"/>
      <c r="H42" s="28"/>
      <c r="I42" s="13"/>
      <c r="J42" s="9"/>
      <c r="K42" s="65"/>
      <c r="L42" s="22"/>
      <c r="M42" s="22"/>
      <c r="N42" s="65">
        <f>K42*L42*M42*0.95*1.73</f>
        <v>0</v>
      </c>
      <c r="O42" s="22"/>
    </row>
    <row r="43" spans="1:15" s="32" customFormat="1" ht="15">
      <c r="A43" s="130"/>
      <c r="B43" s="28"/>
      <c r="C43" s="87"/>
      <c r="D43" s="68"/>
      <c r="E43" s="33"/>
      <c r="F43" s="19">
        <f>AVERAGE(J38:J41)</f>
        <v>0.026909722222626442</v>
      </c>
      <c r="G43" s="29"/>
      <c r="H43" s="28"/>
      <c r="I43" s="13">
        <f>AVERAGE(I38:I41)</f>
        <v>0.5814814814802958</v>
      </c>
      <c r="J43" s="9"/>
      <c r="K43" s="65"/>
      <c r="L43" s="22"/>
      <c r="M43" s="22"/>
      <c r="N43" s="176">
        <f>SUM(N38:N41)</f>
        <v>424.57083333971093</v>
      </c>
      <c r="O43" s="22"/>
    </row>
    <row r="44" spans="1:15" s="32" customFormat="1" ht="15">
      <c r="A44" s="22"/>
      <c r="B44" s="182" t="s">
        <v>29</v>
      </c>
      <c r="C44" s="183"/>
      <c r="D44" s="183"/>
      <c r="E44" s="183"/>
      <c r="F44" s="183"/>
      <c r="G44" s="183"/>
      <c r="H44" s="183"/>
      <c r="I44" s="184"/>
      <c r="J44" s="9"/>
      <c r="K44" s="65"/>
      <c r="L44" s="22"/>
      <c r="M44" s="22"/>
      <c r="N44" s="22"/>
      <c r="O44" s="22"/>
    </row>
    <row r="45" spans="1:11" s="32" customFormat="1" ht="3.75" customHeight="1">
      <c r="A45" s="22"/>
      <c r="B45" s="177"/>
      <c r="C45" s="178"/>
      <c r="D45" s="178"/>
      <c r="E45" s="178"/>
      <c r="F45" s="178"/>
      <c r="G45" s="178"/>
      <c r="H45" s="178"/>
      <c r="I45" s="178"/>
      <c r="J45" s="178"/>
      <c r="K45" s="66"/>
    </row>
    <row r="46" spans="1:15" s="32" customFormat="1" ht="34.5" customHeight="1">
      <c r="A46" s="22">
        <v>1</v>
      </c>
      <c r="B46" s="35">
        <v>41185</v>
      </c>
      <c r="C46" s="16" t="s">
        <v>39</v>
      </c>
      <c r="D46" s="116" t="s">
        <v>40</v>
      </c>
      <c r="E46" s="70">
        <v>41185.96527777778</v>
      </c>
      <c r="F46" s="71">
        <v>41186.00347222222</v>
      </c>
      <c r="G46" s="68" t="s">
        <v>41</v>
      </c>
      <c r="H46" s="67">
        <v>41186.00347222222</v>
      </c>
      <c r="I46" s="10">
        <f aca="true" t="shared" si="4" ref="I46:I51">H46-F46</f>
        <v>0</v>
      </c>
      <c r="J46" s="9">
        <f aca="true" t="shared" si="5" ref="J46:J51">F46-E46</f>
        <v>0.03819444443797693</v>
      </c>
      <c r="K46" s="64">
        <f aca="true" t="shared" si="6" ref="K46:K51">J46*24</f>
        <v>0.9166666665114462</v>
      </c>
      <c r="L46" s="22">
        <v>10</v>
      </c>
      <c r="M46" s="22">
        <v>10</v>
      </c>
      <c r="N46" s="64">
        <f aca="true" t="shared" si="7" ref="N46:N51">K46*L46*M46*0.95*1.73</f>
        <v>150.6541666411562</v>
      </c>
      <c r="O46" s="22"/>
    </row>
    <row r="47" spans="1:15" s="32" customFormat="1" ht="30.75">
      <c r="A47" s="22">
        <v>2</v>
      </c>
      <c r="B47" s="35">
        <v>41190</v>
      </c>
      <c r="C47" s="87" t="s">
        <v>62</v>
      </c>
      <c r="D47" s="68" t="s">
        <v>63</v>
      </c>
      <c r="E47" s="70">
        <v>41190.333333333336</v>
      </c>
      <c r="F47" s="72">
        <v>41190.333333333336</v>
      </c>
      <c r="G47" s="106" t="s">
        <v>14</v>
      </c>
      <c r="H47" s="34">
        <v>41192.625</v>
      </c>
      <c r="I47" s="10">
        <f t="shared" si="4"/>
        <v>2.2916666666642413</v>
      </c>
      <c r="J47" s="9">
        <f t="shared" si="5"/>
        <v>0</v>
      </c>
      <c r="K47" s="64">
        <f t="shared" si="6"/>
        <v>0</v>
      </c>
      <c r="L47" s="22">
        <v>10</v>
      </c>
      <c r="M47" s="22">
        <v>10</v>
      </c>
      <c r="N47" s="64">
        <f t="shared" si="7"/>
        <v>0</v>
      </c>
      <c r="O47" s="22"/>
    </row>
    <row r="48" spans="1:15" s="32" customFormat="1" ht="15">
      <c r="A48" s="22">
        <v>3</v>
      </c>
      <c r="B48" s="35">
        <v>41198</v>
      </c>
      <c r="C48" s="119" t="s">
        <v>75</v>
      </c>
      <c r="D48" s="145" t="s">
        <v>76</v>
      </c>
      <c r="E48" s="70">
        <v>41198.993055555555</v>
      </c>
      <c r="F48" s="71">
        <v>41199.68402777778</v>
      </c>
      <c r="G48" s="68" t="s">
        <v>77</v>
      </c>
      <c r="H48" s="67">
        <v>41199.68402777778</v>
      </c>
      <c r="I48" s="10">
        <f t="shared" si="4"/>
        <v>0</v>
      </c>
      <c r="J48" s="9">
        <f t="shared" si="5"/>
        <v>0.6909722222262644</v>
      </c>
      <c r="K48" s="64">
        <f t="shared" si="6"/>
        <v>16.583333333430346</v>
      </c>
      <c r="L48" s="22">
        <v>10</v>
      </c>
      <c r="M48" s="22">
        <v>10</v>
      </c>
      <c r="N48" s="64">
        <f t="shared" si="7"/>
        <v>2725.470833349277</v>
      </c>
      <c r="O48" s="22"/>
    </row>
    <row r="49" spans="1:15" s="32" customFormat="1" ht="30.75">
      <c r="A49" s="22">
        <v>4</v>
      </c>
      <c r="B49" s="35">
        <v>41219</v>
      </c>
      <c r="C49" s="93" t="s">
        <v>122</v>
      </c>
      <c r="D49" s="108" t="s">
        <v>123</v>
      </c>
      <c r="E49" s="70">
        <v>41219.27777777778</v>
      </c>
      <c r="F49" s="72">
        <v>41219.302083333336</v>
      </c>
      <c r="G49" s="171" t="s">
        <v>124</v>
      </c>
      <c r="H49" s="34">
        <v>41219.302083333336</v>
      </c>
      <c r="I49" s="10">
        <f t="shared" si="4"/>
        <v>0</v>
      </c>
      <c r="J49" s="9">
        <f t="shared" si="5"/>
        <v>0.024305555554747116</v>
      </c>
      <c r="K49" s="64">
        <f t="shared" si="6"/>
        <v>0.5833333333139308</v>
      </c>
      <c r="L49" s="22">
        <v>10</v>
      </c>
      <c r="M49" s="22">
        <v>10</v>
      </c>
      <c r="N49" s="64">
        <f t="shared" si="7"/>
        <v>95.87083333014452</v>
      </c>
      <c r="O49" s="22"/>
    </row>
    <row r="50" spans="1:15" s="32" customFormat="1" ht="27.75" customHeight="1">
      <c r="A50" s="22">
        <v>5</v>
      </c>
      <c r="B50" s="35">
        <v>41226</v>
      </c>
      <c r="C50" s="87" t="s">
        <v>142</v>
      </c>
      <c r="D50" s="127" t="s">
        <v>143</v>
      </c>
      <c r="E50" s="70">
        <v>41226.88888888889</v>
      </c>
      <c r="F50" s="72">
        <v>41226.895833333336</v>
      </c>
      <c r="G50" s="172" t="s">
        <v>124</v>
      </c>
      <c r="H50" s="34">
        <v>41226.979166666664</v>
      </c>
      <c r="I50" s="10">
        <f t="shared" si="4"/>
        <v>0.0833333333284827</v>
      </c>
      <c r="J50" s="9">
        <f t="shared" si="5"/>
        <v>0.006944444445252884</v>
      </c>
      <c r="K50" s="64">
        <f t="shared" si="6"/>
        <v>0.16666666668606922</v>
      </c>
      <c r="L50" s="22">
        <v>10</v>
      </c>
      <c r="M50" s="22">
        <v>10</v>
      </c>
      <c r="N50" s="64">
        <f t="shared" si="7"/>
        <v>27.391666669855475</v>
      </c>
      <c r="O50" s="22"/>
    </row>
    <row r="51" spans="1:15" s="32" customFormat="1" ht="30.75">
      <c r="A51" s="22">
        <v>6</v>
      </c>
      <c r="B51" s="35">
        <v>41250</v>
      </c>
      <c r="C51" s="111" t="s">
        <v>190</v>
      </c>
      <c r="D51" s="87" t="s">
        <v>191</v>
      </c>
      <c r="E51" s="70">
        <v>41250.333333333336</v>
      </c>
      <c r="F51" s="71">
        <v>41250.677083333336</v>
      </c>
      <c r="G51" s="68" t="s">
        <v>192</v>
      </c>
      <c r="H51" s="67">
        <v>41250.677083333336</v>
      </c>
      <c r="I51" s="10">
        <f t="shared" si="4"/>
        <v>0</v>
      </c>
      <c r="J51" s="9">
        <f t="shared" si="5"/>
        <v>0.34375</v>
      </c>
      <c r="K51" s="64">
        <f t="shared" si="6"/>
        <v>8.25</v>
      </c>
      <c r="L51" s="22">
        <v>10</v>
      </c>
      <c r="M51" s="22">
        <v>10</v>
      </c>
      <c r="N51" s="64">
        <f t="shared" si="7"/>
        <v>1355.8875</v>
      </c>
      <c r="O51" s="22"/>
    </row>
    <row r="52" spans="1:15" s="32" customFormat="1" ht="12.75">
      <c r="A52" s="179" t="s">
        <v>19</v>
      </c>
      <c r="B52" s="180"/>
      <c r="C52" s="33"/>
      <c r="D52" s="28"/>
      <c r="E52" s="36"/>
      <c r="F52" s="19">
        <f>AVERAGE(J46:J51)</f>
        <v>0.18402777777737356</v>
      </c>
      <c r="G52" s="29"/>
      <c r="H52" s="28"/>
      <c r="I52" s="13">
        <f>AVERAGE(I46:I51)</f>
        <v>0.3958333333321207</v>
      </c>
      <c r="J52" s="9"/>
      <c r="K52" s="65"/>
      <c r="L52" s="22"/>
      <c r="M52" s="22"/>
      <c r="N52" s="176">
        <f>SUM(N46:N51)</f>
        <v>4355.274999990434</v>
      </c>
      <c r="O52" s="22"/>
    </row>
    <row r="53" spans="1:15" s="32" customFormat="1" ht="12.75">
      <c r="A53" s="22"/>
      <c r="B53" s="33"/>
      <c r="C53" s="33"/>
      <c r="D53" s="28"/>
      <c r="E53" s="33"/>
      <c r="F53" s="28"/>
      <c r="G53" s="29"/>
      <c r="H53" s="28"/>
      <c r="I53" s="10"/>
      <c r="J53" s="9"/>
      <c r="K53" s="65"/>
      <c r="L53" s="22"/>
      <c r="M53" s="22"/>
      <c r="N53" s="22"/>
      <c r="O53" s="22"/>
    </row>
    <row r="54" spans="1:15" s="32" customFormat="1" ht="15">
      <c r="A54" s="73"/>
      <c r="B54" s="74"/>
      <c r="C54" s="75"/>
      <c r="D54" s="57" t="s">
        <v>30</v>
      </c>
      <c r="E54" s="58"/>
      <c r="F54" s="58"/>
      <c r="G54" s="168"/>
      <c r="H54" s="58"/>
      <c r="I54" s="59"/>
      <c r="J54" s="9"/>
      <c r="K54" s="65"/>
      <c r="L54" s="22"/>
      <c r="M54" s="22"/>
      <c r="N54" s="22"/>
      <c r="O54" s="22"/>
    </row>
    <row r="55" spans="1:11" s="32" customFormat="1" ht="12.75">
      <c r="A55" s="22"/>
      <c r="B55" s="185"/>
      <c r="C55" s="186"/>
      <c r="D55" s="186"/>
      <c r="E55" s="186"/>
      <c r="F55" s="186"/>
      <c r="G55" s="186"/>
      <c r="H55" s="186"/>
      <c r="I55" s="186"/>
      <c r="J55" s="186"/>
      <c r="K55" s="66"/>
    </row>
    <row r="56" spans="1:15" s="32" customFormat="1" ht="15">
      <c r="A56" s="22">
        <v>1</v>
      </c>
      <c r="B56" s="35">
        <v>41184</v>
      </c>
      <c r="C56" s="87" t="s">
        <v>34</v>
      </c>
      <c r="D56" s="127" t="s">
        <v>35</v>
      </c>
      <c r="E56" s="69">
        <v>41184.39027777778</v>
      </c>
      <c r="F56" s="36">
        <v>41184.43125</v>
      </c>
      <c r="G56" s="68" t="s">
        <v>14</v>
      </c>
      <c r="H56" s="67">
        <v>41186.760416666664</v>
      </c>
      <c r="I56" s="10">
        <f>H56-F56</f>
        <v>2.329166666662786</v>
      </c>
      <c r="J56" s="9">
        <f aca="true" t="shared" si="8" ref="J56:J68">F56-E56</f>
        <v>0.04097222222480923</v>
      </c>
      <c r="K56" s="64">
        <f aca="true" t="shared" si="9" ref="K56:K68">J56*24</f>
        <v>0.9833333333954215</v>
      </c>
      <c r="L56" s="64">
        <v>10</v>
      </c>
      <c r="M56" s="8">
        <v>10</v>
      </c>
      <c r="N56" s="64">
        <f>K56*L56*M56*0.95*1.73</f>
        <v>161.61083334353754</v>
      </c>
      <c r="O56" s="22"/>
    </row>
    <row r="57" spans="1:15" s="32" customFormat="1" ht="15">
      <c r="A57" s="22">
        <v>2</v>
      </c>
      <c r="B57" s="35">
        <v>41187</v>
      </c>
      <c r="C57" s="93" t="s">
        <v>45</v>
      </c>
      <c r="D57" s="93" t="s">
        <v>46</v>
      </c>
      <c r="E57" s="69">
        <v>41187.04305555556</v>
      </c>
      <c r="F57" s="36">
        <v>41187.111805555556</v>
      </c>
      <c r="G57" s="68" t="s">
        <v>14</v>
      </c>
      <c r="H57" s="67">
        <v>41187.666666666664</v>
      </c>
      <c r="I57" s="10">
        <f aca="true" t="shared" si="10" ref="I57:I68">H57-F57</f>
        <v>0.554861111108039</v>
      </c>
      <c r="J57" s="9">
        <f t="shared" si="8"/>
        <v>0.06874999999854481</v>
      </c>
      <c r="K57" s="64">
        <f t="shared" si="9"/>
        <v>1.6499999999650754</v>
      </c>
      <c r="L57" s="64">
        <v>10</v>
      </c>
      <c r="M57" s="8">
        <v>10</v>
      </c>
      <c r="N57" s="64">
        <f aca="true" t="shared" si="11" ref="N57:N67">K57*L57*M57*0.95*1.73</f>
        <v>271.17749999426013</v>
      </c>
      <c r="O57" s="22"/>
    </row>
    <row r="58" spans="1:15" s="32" customFormat="1" ht="15">
      <c r="A58" s="22">
        <v>3</v>
      </c>
      <c r="B58" s="35">
        <v>41205</v>
      </c>
      <c r="C58" s="87" t="s">
        <v>90</v>
      </c>
      <c r="D58" s="118" t="s">
        <v>89</v>
      </c>
      <c r="E58" s="69">
        <v>41205.47222222222</v>
      </c>
      <c r="F58" s="34">
        <v>41205.60763888889</v>
      </c>
      <c r="G58" s="50" t="s">
        <v>14</v>
      </c>
      <c r="H58" s="34">
        <v>41222</v>
      </c>
      <c r="I58" s="10">
        <f t="shared" si="10"/>
        <v>16.392361111109494</v>
      </c>
      <c r="J58" s="9">
        <f t="shared" si="8"/>
        <v>0.1354166666715173</v>
      </c>
      <c r="K58" s="64">
        <f t="shared" si="9"/>
        <v>3.2500000001164153</v>
      </c>
      <c r="L58" s="64">
        <v>10</v>
      </c>
      <c r="M58" s="8">
        <v>10</v>
      </c>
      <c r="N58" s="64">
        <f t="shared" si="11"/>
        <v>534.1375000191329</v>
      </c>
      <c r="O58" s="22"/>
    </row>
    <row r="59" spans="1:15" s="40" customFormat="1" ht="15">
      <c r="A59" s="22">
        <v>4</v>
      </c>
      <c r="B59" s="35">
        <v>41205</v>
      </c>
      <c r="C59" s="118" t="s">
        <v>91</v>
      </c>
      <c r="D59" s="87" t="s">
        <v>92</v>
      </c>
      <c r="E59" s="69">
        <v>41205.47222222222</v>
      </c>
      <c r="F59" s="34">
        <v>41205.538194444445</v>
      </c>
      <c r="G59" s="50" t="s">
        <v>14</v>
      </c>
      <c r="H59" s="34">
        <v>41216.61111111111</v>
      </c>
      <c r="I59" s="10">
        <f t="shared" si="10"/>
        <v>11.072916666664241</v>
      </c>
      <c r="J59" s="9">
        <f t="shared" si="8"/>
        <v>0.06597222222626442</v>
      </c>
      <c r="K59" s="64">
        <f t="shared" si="9"/>
        <v>1.583333333430346</v>
      </c>
      <c r="L59" s="64">
        <v>10</v>
      </c>
      <c r="M59" s="8">
        <v>10</v>
      </c>
      <c r="N59" s="64">
        <f t="shared" si="11"/>
        <v>260.22083334927737</v>
      </c>
      <c r="O59" s="43"/>
    </row>
    <row r="60" spans="1:256" s="32" customFormat="1" ht="30.75">
      <c r="A60" s="22">
        <v>5</v>
      </c>
      <c r="B60" s="131">
        <v>41210</v>
      </c>
      <c r="C60" s="16" t="s">
        <v>109</v>
      </c>
      <c r="D60" s="16" t="s">
        <v>125</v>
      </c>
      <c r="E60" s="91">
        <v>41210.70138888889</v>
      </c>
      <c r="F60" s="132">
        <v>41210.729166666664</v>
      </c>
      <c r="G60" s="106" t="s">
        <v>14</v>
      </c>
      <c r="H60" s="133">
        <v>41225.67361111111</v>
      </c>
      <c r="I60" s="10">
        <f t="shared" si="10"/>
        <v>14.944444444445253</v>
      </c>
      <c r="J60" s="9">
        <f t="shared" si="8"/>
        <v>0.02777777777373558</v>
      </c>
      <c r="K60" s="64">
        <f t="shared" si="9"/>
        <v>0.6666666665696539</v>
      </c>
      <c r="L60" s="64">
        <v>10</v>
      </c>
      <c r="M60" s="8">
        <v>10</v>
      </c>
      <c r="N60" s="64">
        <f t="shared" si="11"/>
        <v>109.56666665072262</v>
      </c>
      <c r="O60" s="22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  <c r="IU60" s="139"/>
      <c r="IV60" s="139"/>
    </row>
    <row r="61" spans="1:256" s="32" customFormat="1" ht="15">
      <c r="A61" s="22">
        <v>6</v>
      </c>
      <c r="B61" s="131">
        <v>41210</v>
      </c>
      <c r="C61" s="16" t="s">
        <v>109</v>
      </c>
      <c r="D61" s="16" t="s">
        <v>141</v>
      </c>
      <c r="E61" s="91">
        <v>41210.70138888889</v>
      </c>
      <c r="F61" s="132">
        <v>41210.729166666664</v>
      </c>
      <c r="G61" s="106" t="s">
        <v>14</v>
      </c>
      <c r="H61" s="133">
        <v>41225.67361111111</v>
      </c>
      <c r="I61" s="10">
        <f t="shared" si="10"/>
        <v>14.944444444445253</v>
      </c>
      <c r="J61" s="9">
        <f t="shared" si="8"/>
        <v>0.02777777777373558</v>
      </c>
      <c r="K61" s="64">
        <f t="shared" si="9"/>
        <v>0.6666666665696539</v>
      </c>
      <c r="L61" s="64">
        <v>10</v>
      </c>
      <c r="M61" s="8">
        <v>10</v>
      </c>
      <c r="N61" s="64">
        <f t="shared" si="11"/>
        <v>109.56666665072262</v>
      </c>
      <c r="O61" s="22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  <c r="IR61" s="139"/>
      <c r="IS61" s="139"/>
      <c r="IT61" s="139"/>
      <c r="IU61" s="139"/>
      <c r="IV61" s="139"/>
    </row>
    <row r="62" spans="1:256" s="8" customFormat="1" ht="30.75">
      <c r="A62" s="22">
        <v>7</v>
      </c>
      <c r="B62" s="81">
        <v>41213</v>
      </c>
      <c r="C62" s="93" t="s">
        <v>113</v>
      </c>
      <c r="D62" s="93" t="s">
        <v>133</v>
      </c>
      <c r="E62" s="83">
        <v>41213.66458333333</v>
      </c>
      <c r="F62" s="9">
        <v>41213.77777777778</v>
      </c>
      <c r="G62" s="106" t="s">
        <v>14</v>
      </c>
      <c r="H62" s="9">
        <v>41232.75</v>
      </c>
      <c r="I62" s="10">
        <f t="shared" si="10"/>
        <v>18.97222222221899</v>
      </c>
      <c r="J62" s="9">
        <f t="shared" si="8"/>
        <v>0.11319444444961846</v>
      </c>
      <c r="K62" s="64">
        <f t="shared" si="9"/>
        <v>2.716666666790843</v>
      </c>
      <c r="L62" s="64">
        <v>10</v>
      </c>
      <c r="M62" s="8">
        <v>10</v>
      </c>
      <c r="N62" s="64">
        <f t="shared" si="11"/>
        <v>446.48416668707506</v>
      </c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8" customFormat="1" ht="15">
      <c r="A63" s="22">
        <v>8</v>
      </c>
      <c r="B63" s="81">
        <v>41219</v>
      </c>
      <c r="C63" s="93" t="s">
        <v>132</v>
      </c>
      <c r="D63" s="87" t="s">
        <v>134</v>
      </c>
      <c r="E63" s="83">
        <v>41219.1875</v>
      </c>
      <c r="F63" s="9">
        <v>41219.208333333336</v>
      </c>
      <c r="G63" s="106" t="s">
        <v>14</v>
      </c>
      <c r="H63" s="9">
        <v>41221.6875</v>
      </c>
      <c r="I63" s="10">
        <f t="shared" si="10"/>
        <v>2.4791666666642413</v>
      </c>
      <c r="J63" s="9">
        <f t="shared" si="8"/>
        <v>0.020833333335758653</v>
      </c>
      <c r="K63" s="64">
        <f t="shared" si="9"/>
        <v>0.5000000000582077</v>
      </c>
      <c r="L63" s="64">
        <v>10</v>
      </c>
      <c r="M63" s="8">
        <v>10</v>
      </c>
      <c r="N63" s="64">
        <f t="shared" si="11"/>
        <v>82.17500000956643</v>
      </c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32" customFormat="1" ht="15">
      <c r="A64" s="22">
        <v>9</v>
      </c>
      <c r="B64" s="134">
        <v>41232</v>
      </c>
      <c r="C64" s="123" t="s">
        <v>164</v>
      </c>
      <c r="D64" s="87" t="s">
        <v>165</v>
      </c>
      <c r="E64" s="135">
        <v>41232.87847222222</v>
      </c>
      <c r="F64" s="96">
        <v>41232.92152777778</v>
      </c>
      <c r="G64" s="106" t="s">
        <v>14</v>
      </c>
      <c r="H64" s="96">
        <v>41240.67361111111</v>
      </c>
      <c r="I64" s="10">
        <f t="shared" si="10"/>
        <v>7.752083333332848</v>
      </c>
      <c r="J64" s="9">
        <f t="shared" si="8"/>
        <v>0.0430555555576575</v>
      </c>
      <c r="K64" s="64">
        <f t="shared" si="9"/>
        <v>1.03333333338378</v>
      </c>
      <c r="L64" s="64"/>
      <c r="M64" s="8"/>
      <c r="N64" s="64"/>
      <c r="O64" s="22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  <c r="IR64" s="139"/>
      <c r="IS64" s="139"/>
      <c r="IT64" s="139"/>
      <c r="IU64" s="139"/>
      <c r="IV64" s="139"/>
    </row>
    <row r="65" spans="1:255" s="32" customFormat="1" ht="15">
      <c r="A65" s="22">
        <v>10</v>
      </c>
      <c r="B65" s="35">
        <v>41244</v>
      </c>
      <c r="C65" s="159" t="s">
        <v>178</v>
      </c>
      <c r="D65" s="87" t="s">
        <v>179</v>
      </c>
      <c r="E65" s="69">
        <v>41244.59027777778</v>
      </c>
      <c r="F65" s="34">
        <v>41244.604166666664</v>
      </c>
      <c r="G65" s="50" t="s">
        <v>14</v>
      </c>
      <c r="H65" s="34">
        <v>41247.631944444445</v>
      </c>
      <c r="I65" s="10">
        <f t="shared" si="10"/>
        <v>3.0277777777810115</v>
      </c>
      <c r="J65" s="9">
        <f t="shared" si="8"/>
        <v>0.01388888888322981</v>
      </c>
      <c r="K65" s="64">
        <f t="shared" si="9"/>
        <v>0.33333333319751546</v>
      </c>
      <c r="L65" s="64"/>
      <c r="M65" s="8"/>
      <c r="N65" s="64"/>
      <c r="O65" s="22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  <c r="IR65" s="139"/>
      <c r="IS65" s="139"/>
      <c r="IT65" s="139"/>
      <c r="IU65" s="139"/>
    </row>
    <row r="66" spans="1:15" s="32" customFormat="1" ht="15">
      <c r="A66" s="22">
        <v>11</v>
      </c>
      <c r="B66" s="35">
        <v>41268</v>
      </c>
      <c r="C66" s="93" t="s">
        <v>205</v>
      </c>
      <c r="D66" s="115" t="s">
        <v>218</v>
      </c>
      <c r="E66" s="69">
        <v>41268</v>
      </c>
      <c r="F66" s="36">
        <v>41268.069444444445</v>
      </c>
      <c r="G66" s="68" t="s">
        <v>14</v>
      </c>
      <c r="H66" s="67"/>
      <c r="I66" s="13"/>
      <c r="J66" s="9">
        <f t="shared" si="8"/>
        <v>0.06944444444525288</v>
      </c>
      <c r="K66" s="65">
        <f t="shared" si="9"/>
        <v>1.6666666666860692</v>
      </c>
      <c r="L66" s="64">
        <v>10</v>
      </c>
      <c r="M66" s="22">
        <v>10</v>
      </c>
      <c r="N66" s="64">
        <f t="shared" si="11"/>
        <v>273.9166666698555</v>
      </c>
      <c r="O66" s="22"/>
    </row>
    <row r="67" spans="1:15" s="32" customFormat="1" ht="15">
      <c r="A67" s="22">
        <v>12</v>
      </c>
      <c r="B67" s="35">
        <v>41270</v>
      </c>
      <c r="C67" s="87" t="s">
        <v>213</v>
      </c>
      <c r="D67" s="115" t="s">
        <v>214</v>
      </c>
      <c r="E67" s="69">
        <v>41270.73263888889</v>
      </c>
      <c r="F67" s="34">
        <v>41270.76736111111</v>
      </c>
      <c r="G67" s="68" t="s">
        <v>215</v>
      </c>
      <c r="H67" s="34">
        <v>41270.854166666664</v>
      </c>
      <c r="I67" s="13">
        <f t="shared" si="10"/>
        <v>0.08680555555474712</v>
      </c>
      <c r="J67" s="9">
        <f t="shared" si="8"/>
        <v>0.03472222221898846</v>
      </c>
      <c r="K67" s="65">
        <f t="shared" si="9"/>
        <v>0.8333333332557231</v>
      </c>
      <c r="L67" s="64">
        <v>10</v>
      </c>
      <c r="M67" s="22">
        <v>10</v>
      </c>
      <c r="N67" s="64">
        <f t="shared" si="11"/>
        <v>136.9583333205781</v>
      </c>
      <c r="O67" s="22"/>
    </row>
    <row r="68" spans="1:15" s="32" customFormat="1" ht="30.75">
      <c r="A68" s="22">
        <v>13</v>
      </c>
      <c r="B68" s="35">
        <v>41274</v>
      </c>
      <c r="C68" s="124" t="s">
        <v>219</v>
      </c>
      <c r="D68" s="115" t="s">
        <v>220</v>
      </c>
      <c r="E68" s="69">
        <v>41274.149305555555</v>
      </c>
      <c r="F68" s="34">
        <v>41274.29513888889</v>
      </c>
      <c r="G68" s="68" t="s">
        <v>221</v>
      </c>
      <c r="H68" s="34">
        <v>41274.29513888889</v>
      </c>
      <c r="I68" s="13">
        <f t="shared" si="10"/>
        <v>0</v>
      </c>
      <c r="J68" s="9">
        <f t="shared" si="8"/>
        <v>0.14583333333575865</v>
      </c>
      <c r="K68" s="65">
        <f t="shared" si="9"/>
        <v>3.5000000000582077</v>
      </c>
      <c r="L68" s="64">
        <v>10</v>
      </c>
      <c r="M68" s="22">
        <v>10</v>
      </c>
      <c r="N68" s="64">
        <f>K68*L68*M68*0.95*1.73</f>
        <v>575.2250000095664</v>
      </c>
      <c r="O68" s="22"/>
    </row>
    <row r="69" spans="1:15" s="32" customFormat="1" ht="12.75">
      <c r="A69" s="22"/>
      <c r="B69" s="35"/>
      <c r="C69" s="105"/>
      <c r="D69" s="109"/>
      <c r="E69" s="69"/>
      <c r="F69" s="19"/>
      <c r="G69" s="107"/>
      <c r="H69" s="28"/>
      <c r="I69" s="13"/>
      <c r="J69" s="9"/>
      <c r="K69" s="65"/>
      <c r="L69" s="22"/>
      <c r="M69" s="22"/>
      <c r="N69" s="22"/>
      <c r="O69" s="22"/>
    </row>
    <row r="70" spans="1:15" s="32" customFormat="1" ht="12.75">
      <c r="A70" s="179" t="s">
        <v>18</v>
      </c>
      <c r="B70" s="180"/>
      <c r="C70" s="33"/>
      <c r="D70" s="85"/>
      <c r="E70" s="36"/>
      <c r="F70" s="19">
        <f>AVERAGE(J56:J68)</f>
        <v>0.062126068376528565</v>
      </c>
      <c r="G70" s="29"/>
      <c r="H70" s="28"/>
      <c r="I70" s="13">
        <f>AVERAGE(I56:I68)</f>
        <v>7.713020833332242</v>
      </c>
      <c r="J70" s="9"/>
      <c r="K70" s="65"/>
      <c r="L70" s="22"/>
      <c r="M70" s="22"/>
      <c r="N70" s="176">
        <f>SUM(N56:N68)</f>
        <v>2961.039166704295</v>
      </c>
      <c r="O70" s="22"/>
    </row>
    <row r="71" spans="1:15" s="32" customFormat="1" ht="12.75">
      <c r="A71" s="22"/>
      <c r="B71" s="33"/>
      <c r="C71" s="33"/>
      <c r="D71" s="28"/>
      <c r="E71" s="33"/>
      <c r="F71" s="28"/>
      <c r="G71" s="29"/>
      <c r="H71" s="28"/>
      <c r="I71" s="10"/>
      <c r="J71" s="9"/>
      <c r="K71" s="65"/>
      <c r="L71" s="22"/>
      <c r="M71" s="22"/>
      <c r="N71" s="22"/>
      <c r="O71" s="22"/>
    </row>
    <row r="72" spans="1:15" s="32" customFormat="1" ht="15">
      <c r="A72" s="22"/>
      <c r="B72" s="182" t="s">
        <v>31</v>
      </c>
      <c r="C72" s="183"/>
      <c r="D72" s="183"/>
      <c r="E72" s="183"/>
      <c r="F72" s="183"/>
      <c r="G72" s="183"/>
      <c r="H72" s="183"/>
      <c r="I72" s="184"/>
      <c r="J72" s="9"/>
      <c r="K72" s="65"/>
      <c r="L72" s="22"/>
      <c r="M72" s="22"/>
      <c r="N72" s="22"/>
      <c r="O72" s="22"/>
    </row>
    <row r="73" spans="1:13" s="32" customFormat="1" ht="12.75">
      <c r="A73" s="22"/>
      <c r="B73" s="177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</row>
    <row r="74" spans="1:15" s="32" customFormat="1" ht="15">
      <c r="A74" s="22">
        <v>1</v>
      </c>
      <c r="B74" s="35">
        <v>41184</v>
      </c>
      <c r="C74" s="54" t="s">
        <v>32</v>
      </c>
      <c r="D74" s="54" t="s">
        <v>33</v>
      </c>
      <c r="E74" s="69">
        <v>41184.63888888889</v>
      </c>
      <c r="F74" s="86">
        <v>41184.677083333336</v>
      </c>
      <c r="G74" s="50" t="s">
        <v>14</v>
      </c>
      <c r="H74" s="34">
        <v>41193.67013888889</v>
      </c>
      <c r="I74" s="10">
        <f>H74-F74</f>
        <v>8.993055555554747</v>
      </c>
      <c r="J74" s="9">
        <f aca="true" t="shared" si="12" ref="J74:J81">F74-E74</f>
        <v>0.038194444445252884</v>
      </c>
      <c r="K74" s="64">
        <f aca="true" t="shared" si="13" ref="K74:K81">J74*24</f>
        <v>0.9166666666860692</v>
      </c>
      <c r="L74" s="98">
        <v>10</v>
      </c>
      <c r="M74" s="98">
        <v>10</v>
      </c>
      <c r="N74" s="64">
        <f aca="true" t="shared" si="14" ref="N74:N81">K74*L74*M74*0.95*1.73</f>
        <v>150.65416666985547</v>
      </c>
      <c r="O74" s="22"/>
    </row>
    <row r="75" spans="1:15" s="32" customFormat="1" ht="15">
      <c r="A75" s="22">
        <v>2</v>
      </c>
      <c r="B75" s="35">
        <v>41206</v>
      </c>
      <c r="C75" s="87" t="s">
        <v>93</v>
      </c>
      <c r="D75" s="115" t="s">
        <v>94</v>
      </c>
      <c r="E75" s="69">
        <v>41206.563888888886</v>
      </c>
      <c r="F75" s="36">
        <v>41206.592361111114</v>
      </c>
      <c r="G75" s="68" t="s">
        <v>14</v>
      </c>
      <c r="H75" s="67">
        <v>41229.61111111111</v>
      </c>
      <c r="I75" s="10">
        <f aca="true" t="shared" si="15" ref="I75:I81">H75-F75</f>
        <v>23.018749999995634</v>
      </c>
      <c r="J75" s="9">
        <f t="shared" si="12"/>
        <v>0.028472222227719612</v>
      </c>
      <c r="K75" s="64">
        <f t="shared" si="13"/>
        <v>0.6833333334652707</v>
      </c>
      <c r="L75" s="98">
        <v>10</v>
      </c>
      <c r="M75" s="98">
        <v>10</v>
      </c>
      <c r="N75" s="64">
        <f t="shared" si="14"/>
        <v>112.30583335501724</v>
      </c>
      <c r="O75" s="22"/>
    </row>
    <row r="76" spans="1:15" s="32" customFormat="1" ht="15">
      <c r="A76" s="22">
        <v>3</v>
      </c>
      <c r="B76" s="35">
        <v>41227</v>
      </c>
      <c r="C76" s="93" t="s">
        <v>144</v>
      </c>
      <c r="D76" s="127" t="s">
        <v>145</v>
      </c>
      <c r="E76" s="69">
        <v>41227.9625</v>
      </c>
      <c r="F76" s="36">
        <v>41228.04583333333</v>
      </c>
      <c r="G76" s="68" t="s">
        <v>14</v>
      </c>
      <c r="H76" s="67">
        <v>41236.520833333336</v>
      </c>
      <c r="I76" s="10">
        <f t="shared" si="15"/>
        <v>8.47500000000582</v>
      </c>
      <c r="J76" s="9">
        <f t="shared" si="12"/>
        <v>0.0833333333284827</v>
      </c>
      <c r="K76" s="64">
        <f t="shared" si="13"/>
        <v>1.9999999998835847</v>
      </c>
      <c r="L76" s="98">
        <v>10</v>
      </c>
      <c r="M76" s="98">
        <v>10</v>
      </c>
      <c r="N76" s="64">
        <f t="shared" si="14"/>
        <v>328.6999999808671</v>
      </c>
      <c r="O76" s="22"/>
    </row>
    <row r="77" spans="1:15" s="32" customFormat="1" ht="30.75">
      <c r="A77" s="22">
        <v>4</v>
      </c>
      <c r="B77" s="81">
        <v>41232</v>
      </c>
      <c r="C77" s="68" t="s">
        <v>162</v>
      </c>
      <c r="D77" s="155" t="s">
        <v>163</v>
      </c>
      <c r="E77" s="83">
        <v>41232.9625</v>
      </c>
      <c r="F77" s="88">
        <v>41233.0375</v>
      </c>
      <c r="G77" s="68" t="s">
        <v>14</v>
      </c>
      <c r="H77" s="83">
        <v>41249.635416666664</v>
      </c>
      <c r="I77" s="10">
        <f t="shared" si="15"/>
        <v>16.597916666665697</v>
      </c>
      <c r="J77" s="9">
        <f t="shared" si="12"/>
        <v>0.07499999999708962</v>
      </c>
      <c r="K77" s="64">
        <f t="shared" si="13"/>
        <v>1.7999999999301508</v>
      </c>
      <c r="L77" s="98">
        <v>10</v>
      </c>
      <c r="M77" s="98">
        <v>10</v>
      </c>
      <c r="N77" s="64">
        <f t="shared" si="14"/>
        <v>295.8299999885203</v>
      </c>
      <c r="O77" s="22"/>
    </row>
    <row r="78" spans="1:15" s="32" customFormat="1" ht="15">
      <c r="A78" s="22">
        <v>5</v>
      </c>
      <c r="B78" s="35">
        <v>41242</v>
      </c>
      <c r="C78" s="144" t="s">
        <v>175</v>
      </c>
      <c r="D78" s="165"/>
      <c r="E78" s="91"/>
      <c r="F78" s="92"/>
      <c r="G78" s="173"/>
      <c r="H78" s="67"/>
      <c r="I78" s="10">
        <f t="shared" si="15"/>
        <v>0</v>
      </c>
      <c r="J78" s="9">
        <f t="shared" si="12"/>
        <v>0</v>
      </c>
      <c r="K78" s="64">
        <f t="shared" si="13"/>
        <v>0</v>
      </c>
      <c r="L78" s="98">
        <v>10</v>
      </c>
      <c r="M78" s="98">
        <v>10</v>
      </c>
      <c r="N78" s="64">
        <f t="shared" si="14"/>
        <v>0</v>
      </c>
      <c r="O78" s="22"/>
    </row>
    <row r="79" spans="1:15" s="32" customFormat="1" ht="15">
      <c r="A79" s="22">
        <v>6</v>
      </c>
      <c r="B79" s="35">
        <v>41254</v>
      </c>
      <c r="C79" s="84" t="s">
        <v>195</v>
      </c>
      <c r="D79" s="137" t="s">
        <v>196</v>
      </c>
      <c r="E79" s="34">
        <v>41254.31527777778</v>
      </c>
      <c r="F79" s="34">
        <v>41254.36111111111</v>
      </c>
      <c r="G79" s="68" t="s">
        <v>14</v>
      </c>
      <c r="H79" s="67">
        <v>41260.63888888889</v>
      </c>
      <c r="I79" s="10">
        <f t="shared" si="15"/>
        <v>6.2777777777810115</v>
      </c>
      <c r="J79" s="9">
        <f t="shared" si="12"/>
        <v>0.045833333329937886</v>
      </c>
      <c r="K79" s="64">
        <f t="shared" si="13"/>
        <v>1.0999999999185093</v>
      </c>
      <c r="L79" s="98">
        <v>10</v>
      </c>
      <c r="M79" s="98">
        <v>10</v>
      </c>
      <c r="N79" s="64">
        <f t="shared" si="14"/>
        <v>180.784999986607</v>
      </c>
      <c r="O79" s="22"/>
    </row>
    <row r="80" spans="1:15" s="32" customFormat="1" ht="15">
      <c r="A80" s="22">
        <v>7</v>
      </c>
      <c r="B80" s="35">
        <v>41266</v>
      </c>
      <c r="C80" s="136" t="s">
        <v>204</v>
      </c>
      <c r="D80" s="137" t="s">
        <v>196</v>
      </c>
      <c r="E80" s="95">
        <v>41266.916666666664</v>
      </c>
      <c r="F80" s="96">
        <v>41266.95763888889</v>
      </c>
      <c r="G80" s="68" t="s">
        <v>14</v>
      </c>
      <c r="H80" s="67">
        <v>41269.6875</v>
      </c>
      <c r="I80" s="10">
        <f t="shared" si="15"/>
        <v>2.7298611111109494</v>
      </c>
      <c r="J80" s="9">
        <f t="shared" si="12"/>
        <v>0.04097222222480923</v>
      </c>
      <c r="K80" s="64">
        <f t="shared" si="13"/>
        <v>0.9833333333954215</v>
      </c>
      <c r="L80" s="98">
        <v>10</v>
      </c>
      <c r="M80" s="98">
        <v>10</v>
      </c>
      <c r="N80" s="64">
        <f t="shared" si="14"/>
        <v>161.61083334353754</v>
      </c>
      <c r="O80" s="22"/>
    </row>
    <row r="81" spans="1:15" s="32" customFormat="1" ht="15">
      <c r="A81" s="22">
        <v>8</v>
      </c>
      <c r="B81" s="35">
        <v>41269</v>
      </c>
      <c r="C81" s="84" t="s">
        <v>32</v>
      </c>
      <c r="D81" s="94" t="s">
        <v>209</v>
      </c>
      <c r="E81" s="95">
        <v>41269.020833333336</v>
      </c>
      <c r="F81" s="96">
        <v>41269.163194444445</v>
      </c>
      <c r="G81" s="97" t="s">
        <v>14</v>
      </c>
      <c r="H81" s="34">
        <v>41269.49652777778</v>
      </c>
      <c r="I81" s="10">
        <f t="shared" si="15"/>
        <v>0.33333333333575865</v>
      </c>
      <c r="J81" s="9">
        <f t="shared" si="12"/>
        <v>0.14236111110949423</v>
      </c>
      <c r="K81" s="64">
        <f t="shared" si="13"/>
        <v>3.4166666666278616</v>
      </c>
      <c r="L81" s="98">
        <v>10</v>
      </c>
      <c r="M81" s="98">
        <v>10</v>
      </c>
      <c r="N81" s="64">
        <f t="shared" si="14"/>
        <v>561.5291666602891</v>
      </c>
      <c r="O81" s="22"/>
    </row>
    <row r="82" spans="1:15" s="32" customFormat="1" ht="12.75">
      <c r="A82" s="179" t="s">
        <v>17</v>
      </c>
      <c r="B82" s="180"/>
      <c r="C82" s="28"/>
      <c r="D82" s="85"/>
      <c r="E82" s="33"/>
      <c r="F82" s="19">
        <f>AVERAGE(J74:J81)</f>
        <v>0.05677083333284827</v>
      </c>
      <c r="G82" s="29"/>
      <c r="H82" s="28"/>
      <c r="I82" s="13">
        <f>AVERAGE(I74:I81)</f>
        <v>8.303211805556202</v>
      </c>
      <c r="J82" s="25"/>
      <c r="K82" s="65"/>
      <c r="L82" s="22"/>
      <c r="M82" s="22"/>
      <c r="N82" s="176">
        <f>SUM(N74:N81)</f>
        <v>1791.4149999846938</v>
      </c>
      <c r="O82" s="22"/>
    </row>
    <row r="83" spans="1:15" s="32" customFormat="1" ht="12.75">
      <c r="A83" s="22"/>
      <c r="B83" s="33"/>
      <c r="C83" s="33"/>
      <c r="D83" s="28"/>
      <c r="E83" s="33"/>
      <c r="F83" s="28"/>
      <c r="G83" s="29"/>
      <c r="H83" s="28"/>
      <c r="I83" s="13"/>
      <c r="J83" s="25"/>
      <c r="K83" s="65"/>
      <c r="L83" s="22"/>
      <c r="M83" s="22"/>
      <c r="N83" s="22"/>
      <c r="O83" s="22"/>
    </row>
    <row r="84" spans="1:15" s="32" customFormat="1" ht="12.75">
      <c r="A84" s="22"/>
      <c r="B84" s="33"/>
      <c r="C84" s="33"/>
      <c r="D84" s="28"/>
      <c r="E84" s="33"/>
      <c r="F84" s="28"/>
      <c r="G84" s="29"/>
      <c r="H84" s="28"/>
      <c r="I84" s="13"/>
      <c r="J84" s="25"/>
      <c r="K84" s="65"/>
      <c r="L84" s="22"/>
      <c r="M84" s="22"/>
      <c r="N84" s="22"/>
      <c r="O84" s="22"/>
    </row>
    <row r="85" spans="1:15" s="32" customFormat="1" ht="12.75">
      <c r="A85" s="179" t="s">
        <v>16</v>
      </c>
      <c r="B85" s="180"/>
      <c r="C85" s="33"/>
      <c r="D85" s="28">
        <f>A81+A68+A51+A41+A32+A28</f>
        <v>50</v>
      </c>
      <c r="E85" s="33"/>
      <c r="F85" s="19">
        <f>AVERAGE(F70,F82,F52,F43,F34,F30)</f>
        <v>0.061730373536597154</v>
      </c>
      <c r="G85" s="174"/>
      <c r="H85" s="19"/>
      <c r="I85" s="19">
        <f>AVERAGE(I70,I82,I52,I43,I34,I30)</f>
        <v>6.525767746913485</v>
      </c>
      <c r="J85" s="25"/>
      <c r="K85" s="65"/>
      <c r="L85" s="22"/>
      <c r="M85" s="22"/>
      <c r="N85" s="176">
        <f>SUM(N82,N70,N52,N43,N34,N30)</f>
        <v>17632.125400242643</v>
      </c>
      <c r="O85" s="22"/>
    </row>
    <row r="86" spans="1:15" s="32" customFormat="1" ht="12.75">
      <c r="A86" s="22"/>
      <c r="B86" s="33"/>
      <c r="C86" s="28"/>
      <c r="D86" s="28"/>
      <c r="E86" s="28"/>
      <c r="F86" s="28"/>
      <c r="G86" s="29"/>
      <c r="H86" s="28"/>
      <c r="I86" s="30"/>
      <c r="J86" s="25"/>
      <c r="K86" s="65"/>
      <c r="L86" s="22"/>
      <c r="M86" s="22"/>
      <c r="N86" s="22"/>
      <c r="O86" s="22"/>
    </row>
    <row r="87" spans="1:15" s="32" customFormat="1" ht="12.75">
      <c r="A87" s="22"/>
      <c r="B87" s="33"/>
      <c r="C87" s="28"/>
      <c r="D87" s="28"/>
      <c r="E87" s="28"/>
      <c r="F87" s="28"/>
      <c r="G87" s="29"/>
      <c r="H87" s="28"/>
      <c r="I87" s="30"/>
      <c r="J87" s="25"/>
      <c r="K87" s="65"/>
      <c r="L87" s="22"/>
      <c r="M87" s="22"/>
      <c r="N87" s="22"/>
      <c r="O87" s="22"/>
    </row>
    <row r="88" spans="1:15" s="32" customFormat="1" ht="12.75">
      <c r="A88" s="22"/>
      <c r="B88" s="33"/>
      <c r="C88" s="28"/>
      <c r="D88" s="28"/>
      <c r="E88" s="28"/>
      <c r="F88" s="28"/>
      <c r="G88" s="29"/>
      <c r="H88" s="28"/>
      <c r="I88" s="30"/>
      <c r="J88" s="25"/>
      <c r="K88" s="65"/>
      <c r="L88" s="22"/>
      <c r="M88" s="22"/>
      <c r="N88" s="22"/>
      <c r="O88" s="22"/>
    </row>
    <row r="89" spans="1:15" s="32" customFormat="1" ht="12.75">
      <c r="A89" s="22"/>
      <c r="B89" s="33"/>
      <c r="C89" s="28"/>
      <c r="D89" s="28"/>
      <c r="E89" s="28"/>
      <c r="F89" s="28"/>
      <c r="G89" s="29"/>
      <c r="H89" s="28"/>
      <c r="I89" s="30"/>
      <c r="J89" s="25"/>
      <c r="K89" s="65"/>
      <c r="L89" s="22"/>
      <c r="M89" s="22"/>
      <c r="N89" s="22"/>
      <c r="O89" s="22"/>
    </row>
    <row r="90" spans="1:15" s="32" customFormat="1" ht="12.75">
      <c r="A90" s="22"/>
      <c r="B90" s="33"/>
      <c r="C90" s="28"/>
      <c r="D90" s="28"/>
      <c r="E90" s="28"/>
      <c r="F90" s="28"/>
      <c r="G90" s="29"/>
      <c r="H90" s="28"/>
      <c r="I90" s="30"/>
      <c r="J90" s="25"/>
      <c r="K90" s="65"/>
      <c r="L90" s="22"/>
      <c r="M90" s="22"/>
      <c r="N90" s="22"/>
      <c r="O90" s="22"/>
    </row>
    <row r="91" spans="1:15" s="32" customFormat="1" ht="12.75">
      <c r="A91" s="22"/>
      <c r="B91" s="28"/>
      <c r="C91" s="181"/>
      <c r="D91" s="181"/>
      <c r="E91" s="181"/>
      <c r="F91" s="181"/>
      <c r="G91" s="181"/>
      <c r="H91" s="28"/>
      <c r="I91" s="30"/>
      <c r="J91" s="25"/>
      <c r="K91" s="65"/>
      <c r="L91" s="22"/>
      <c r="M91" s="22"/>
      <c r="N91" s="22"/>
      <c r="O91" s="22"/>
    </row>
    <row r="92" spans="1:15" s="32" customFormat="1" ht="12.75">
      <c r="A92" s="22"/>
      <c r="B92" s="28"/>
      <c r="C92" s="28"/>
      <c r="D92" s="28"/>
      <c r="E92" s="28"/>
      <c r="F92" s="28"/>
      <c r="G92" s="28"/>
      <c r="H92" s="28"/>
      <c r="I92" s="30"/>
      <c r="J92" s="25"/>
      <c r="K92" s="65"/>
      <c r="L92" s="22"/>
      <c r="M92" s="22"/>
      <c r="N92" s="22"/>
      <c r="O92" s="22"/>
    </row>
    <row r="93" spans="1:15" s="32" customFormat="1" ht="12.75">
      <c r="A93" s="22"/>
      <c r="B93" s="22"/>
      <c r="C93" s="22"/>
      <c r="D93" s="22"/>
      <c r="E93" s="24"/>
      <c r="F93" s="24"/>
      <c r="G93" s="28"/>
      <c r="H93" s="25"/>
      <c r="I93" s="37"/>
      <c r="J93" s="25"/>
      <c r="K93" s="65"/>
      <c r="L93" s="22"/>
      <c r="M93" s="22"/>
      <c r="N93" s="22"/>
      <c r="O93" s="22"/>
    </row>
    <row r="94" spans="1:15" s="32" customFormat="1" ht="12.75">
      <c r="A94" s="22"/>
      <c r="B94" s="22"/>
      <c r="C94" s="22"/>
      <c r="D94" s="22"/>
      <c r="E94" s="24"/>
      <c r="F94" s="24"/>
      <c r="G94" s="28"/>
      <c r="H94" s="25"/>
      <c r="I94" s="26"/>
      <c r="J94" s="25"/>
      <c r="K94" s="65"/>
      <c r="L94" s="22"/>
      <c r="M94" s="22"/>
      <c r="N94" s="22"/>
      <c r="O94" s="22"/>
    </row>
    <row r="95" spans="1:15" s="32" customFormat="1" ht="12.75">
      <c r="A95" s="22"/>
      <c r="B95" s="22"/>
      <c r="C95" s="22"/>
      <c r="D95" s="22"/>
      <c r="E95" s="24"/>
      <c r="F95" s="24"/>
      <c r="G95" s="28"/>
      <c r="H95" s="25"/>
      <c r="I95" s="26"/>
      <c r="J95" s="25"/>
      <c r="K95" s="65"/>
      <c r="L95" s="22"/>
      <c r="M95" s="22"/>
      <c r="N95" s="22"/>
      <c r="O95" s="22"/>
    </row>
    <row r="96" spans="1:15" s="32" customFormat="1" ht="12.75">
      <c r="A96" s="22"/>
      <c r="B96" s="22"/>
      <c r="C96" s="22"/>
      <c r="D96" s="22"/>
      <c r="E96" s="24"/>
      <c r="F96" s="24"/>
      <c r="G96" s="28"/>
      <c r="H96" s="25"/>
      <c r="I96" s="26"/>
      <c r="J96" s="25"/>
      <c r="K96" s="65"/>
      <c r="L96" s="22"/>
      <c r="M96" s="22"/>
      <c r="N96" s="22"/>
      <c r="O96" s="22"/>
    </row>
    <row r="97" spans="1:15" s="32" customFormat="1" ht="12.75">
      <c r="A97" s="22"/>
      <c r="B97" s="22"/>
      <c r="C97" s="22"/>
      <c r="D97" s="22"/>
      <c r="E97" s="24"/>
      <c r="F97" s="24"/>
      <c r="G97" s="28"/>
      <c r="H97" s="25"/>
      <c r="I97" s="26"/>
      <c r="J97" s="25"/>
      <c r="K97" s="65"/>
      <c r="L97" s="22"/>
      <c r="M97" s="22"/>
      <c r="N97" s="22"/>
      <c r="O97" s="22"/>
    </row>
    <row r="98" spans="1:15" s="32" customFormat="1" ht="12.75">
      <c r="A98" s="22"/>
      <c r="B98" s="22"/>
      <c r="C98" s="22"/>
      <c r="D98" s="22"/>
      <c r="E98" s="25"/>
      <c r="F98" s="24"/>
      <c r="G98" s="28"/>
      <c r="H98" s="25"/>
      <c r="I98" s="25"/>
      <c r="J98" s="25"/>
      <c r="K98" s="65"/>
      <c r="L98" s="22"/>
      <c r="M98" s="22"/>
      <c r="N98" s="22"/>
      <c r="O98" s="22"/>
    </row>
    <row r="99" spans="1:15" s="32" customFormat="1" ht="12.75">
      <c r="A99" s="22"/>
      <c r="B99" s="22"/>
      <c r="C99" s="22"/>
      <c r="D99" s="22"/>
      <c r="E99" s="25"/>
      <c r="F99" s="25"/>
      <c r="G99" s="28"/>
      <c r="H99" s="25"/>
      <c r="I99" s="25"/>
      <c r="J99" s="25"/>
      <c r="K99" s="65"/>
      <c r="L99" s="22"/>
      <c r="M99" s="22"/>
      <c r="N99" s="22"/>
      <c r="O99" s="22"/>
    </row>
    <row r="100" spans="1:15" s="32" customFormat="1" ht="12.75">
      <c r="A100" s="22"/>
      <c r="B100" s="22"/>
      <c r="C100" s="22"/>
      <c r="D100" s="22"/>
      <c r="E100" s="25"/>
      <c r="F100" s="25"/>
      <c r="G100" s="28"/>
      <c r="H100" s="25"/>
      <c r="I100" s="25"/>
      <c r="J100" s="25"/>
      <c r="K100" s="65"/>
      <c r="L100" s="22"/>
      <c r="M100" s="22"/>
      <c r="N100" s="22"/>
      <c r="O100" s="22"/>
    </row>
    <row r="101" spans="1:15" s="32" customFormat="1" ht="12.75">
      <c r="A101" s="22"/>
      <c r="B101" s="22"/>
      <c r="C101" s="22"/>
      <c r="D101" s="22"/>
      <c r="E101" s="25"/>
      <c r="F101" s="25"/>
      <c r="G101" s="28"/>
      <c r="H101" s="25"/>
      <c r="I101" s="25"/>
      <c r="J101" s="22"/>
      <c r="K101" s="65"/>
      <c r="L101" s="22"/>
      <c r="M101" s="22"/>
      <c r="N101" s="22"/>
      <c r="O101" s="22"/>
    </row>
    <row r="102" spans="1:15" s="32" customFormat="1" ht="12.75">
      <c r="A102" s="22"/>
      <c r="B102" s="22"/>
      <c r="C102" s="22"/>
      <c r="D102" s="22"/>
      <c r="E102" s="25"/>
      <c r="F102" s="25"/>
      <c r="G102" s="28"/>
      <c r="H102" s="25"/>
      <c r="I102" s="25"/>
      <c r="J102" s="22"/>
      <c r="K102" s="65"/>
      <c r="L102" s="22"/>
      <c r="M102" s="22"/>
      <c r="N102" s="22"/>
      <c r="O102" s="22"/>
    </row>
    <row r="103" spans="1:15" s="32" customFormat="1" ht="12.75">
      <c r="A103" s="22"/>
      <c r="B103" s="22"/>
      <c r="C103" s="22"/>
      <c r="D103" s="22"/>
      <c r="E103" s="25"/>
      <c r="F103" s="25"/>
      <c r="G103" s="28"/>
      <c r="H103" s="25"/>
      <c r="I103" s="25"/>
      <c r="J103" s="22"/>
      <c r="K103" s="65"/>
      <c r="L103" s="22"/>
      <c r="M103" s="22"/>
      <c r="N103" s="22"/>
      <c r="O103" s="22"/>
    </row>
    <row r="104" spans="1:15" s="32" customFormat="1" ht="12.75">
      <c r="A104" s="22"/>
      <c r="B104" s="22"/>
      <c r="C104" s="22"/>
      <c r="D104" s="22"/>
      <c r="E104" s="25"/>
      <c r="F104" s="25"/>
      <c r="G104" s="28"/>
      <c r="H104" s="25"/>
      <c r="I104" s="25"/>
      <c r="J104" s="22"/>
      <c r="K104" s="65"/>
      <c r="L104" s="22"/>
      <c r="M104" s="22"/>
      <c r="N104" s="22"/>
      <c r="O104" s="22"/>
    </row>
    <row r="105" spans="5:11" s="32" customFormat="1" ht="12.75">
      <c r="E105" s="31"/>
      <c r="F105" s="31"/>
      <c r="G105" s="175"/>
      <c r="H105" s="31"/>
      <c r="I105" s="31"/>
      <c r="K105" s="66"/>
    </row>
    <row r="106" spans="5:11" s="32" customFormat="1" ht="12.75">
      <c r="E106" s="31"/>
      <c r="F106" s="31"/>
      <c r="G106" s="175"/>
      <c r="H106" s="31"/>
      <c r="I106" s="31"/>
      <c r="K106" s="66"/>
    </row>
    <row r="107" spans="5:11" s="32" customFormat="1" ht="12.75">
      <c r="E107" s="31"/>
      <c r="F107" s="31"/>
      <c r="G107" s="175"/>
      <c r="H107" s="31"/>
      <c r="I107" s="31"/>
      <c r="K107" s="66"/>
    </row>
    <row r="108" spans="5:11" s="32" customFormat="1" ht="12.75">
      <c r="E108" s="31"/>
      <c r="F108" s="31"/>
      <c r="G108" s="175"/>
      <c r="H108" s="31"/>
      <c r="I108" s="31"/>
      <c r="K108" s="66"/>
    </row>
    <row r="109" spans="5:11" s="32" customFormat="1" ht="12.75">
      <c r="E109" s="31"/>
      <c r="F109" s="31"/>
      <c r="G109" s="175"/>
      <c r="H109" s="31"/>
      <c r="I109" s="31"/>
      <c r="K109" s="66"/>
    </row>
    <row r="110" spans="5:11" s="32" customFormat="1" ht="12.75">
      <c r="E110" s="31"/>
      <c r="F110" s="31"/>
      <c r="G110" s="175"/>
      <c r="H110" s="31"/>
      <c r="I110" s="31"/>
      <c r="K110" s="66"/>
    </row>
    <row r="111" spans="5:11" s="32" customFormat="1" ht="12.75">
      <c r="E111" s="31"/>
      <c r="F111" s="31"/>
      <c r="G111" s="175"/>
      <c r="H111" s="31"/>
      <c r="I111" s="31"/>
      <c r="K111" s="66"/>
    </row>
    <row r="112" spans="5:11" s="32" customFormat="1" ht="12.75">
      <c r="E112" s="31"/>
      <c r="F112" s="31"/>
      <c r="G112" s="175"/>
      <c r="H112" s="31"/>
      <c r="I112" s="31"/>
      <c r="K112" s="66"/>
    </row>
    <row r="113" spans="5:11" s="32" customFormat="1" ht="12.75">
      <c r="E113" s="31"/>
      <c r="F113" s="31"/>
      <c r="G113" s="175"/>
      <c r="H113" s="31"/>
      <c r="I113" s="31"/>
      <c r="K113" s="66"/>
    </row>
    <row r="114" spans="5:11" s="32" customFormat="1" ht="12.75">
      <c r="E114" s="31"/>
      <c r="F114" s="31"/>
      <c r="G114" s="175"/>
      <c r="H114" s="31"/>
      <c r="I114" s="31"/>
      <c r="K114" s="66"/>
    </row>
    <row r="115" spans="5:11" s="32" customFormat="1" ht="12.75">
      <c r="E115" s="31"/>
      <c r="F115" s="31"/>
      <c r="G115" s="175"/>
      <c r="H115" s="31"/>
      <c r="I115" s="31"/>
      <c r="K115" s="66"/>
    </row>
    <row r="116" spans="5:11" s="32" customFormat="1" ht="12.75">
      <c r="E116" s="31"/>
      <c r="F116" s="31"/>
      <c r="G116" s="175"/>
      <c r="H116" s="31"/>
      <c r="I116" s="31"/>
      <c r="K116" s="66"/>
    </row>
    <row r="117" spans="5:11" s="32" customFormat="1" ht="12.75">
      <c r="E117" s="31"/>
      <c r="F117" s="31"/>
      <c r="G117" s="175"/>
      <c r="H117" s="31"/>
      <c r="I117" s="31"/>
      <c r="K117" s="66"/>
    </row>
    <row r="118" spans="5:11" s="32" customFormat="1" ht="12.75">
      <c r="E118" s="31"/>
      <c r="F118" s="31"/>
      <c r="G118" s="175"/>
      <c r="H118" s="31"/>
      <c r="I118" s="31"/>
      <c r="K118" s="66"/>
    </row>
    <row r="119" spans="5:11" s="32" customFormat="1" ht="12.75">
      <c r="E119" s="31"/>
      <c r="F119" s="31"/>
      <c r="G119" s="175"/>
      <c r="H119" s="31"/>
      <c r="I119" s="31"/>
      <c r="K119" s="66"/>
    </row>
    <row r="120" spans="5:11" s="32" customFormat="1" ht="12.75">
      <c r="E120" s="31"/>
      <c r="F120" s="31"/>
      <c r="G120" s="175"/>
      <c r="H120" s="31"/>
      <c r="I120" s="31"/>
      <c r="K120" s="66"/>
    </row>
    <row r="121" spans="5:11" s="32" customFormat="1" ht="12.75">
      <c r="E121" s="31"/>
      <c r="F121" s="31"/>
      <c r="G121" s="175"/>
      <c r="H121" s="31"/>
      <c r="I121" s="31"/>
      <c r="K121" s="66"/>
    </row>
    <row r="122" spans="5:11" s="32" customFormat="1" ht="12.75">
      <c r="E122" s="31"/>
      <c r="F122" s="31"/>
      <c r="G122" s="175"/>
      <c r="H122" s="31"/>
      <c r="I122" s="31"/>
      <c r="K122" s="66"/>
    </row>
    <row r="123" spans="5:11" s="32" customFormat="1" ht="12.75">
      <c r="E123" s="31"/>
      <c r="F123" s="31"/>
      <c r="G123" s="175"/>
      <c r="H123" s="31"/>
      <c r="I123" s="31"/>
      <c r="K123" s="66"/>
    </row>
    <row r="124" spans="5:11" s="32" customFormat="1" ht="12.75">
      <c r="E124" s="31"/>
      <c r="F124" s="31"/>
      <c r="G124" s="175"/>
      <c r="H124" s="31"/>
      <c r="I124" s="31"/>
      <c r="K124" s="66"/>
    </row>
    <row r="125" spans="5:11" s="32" customFormat="1" ht="12.75">
      <c r="E125" s="31"/>
      <c r="F125" s="31"/>
      <c r="G125" s="175"/>
      <c r="H125" s="31"/>
      <c r="I125" s="31"/>
      <c r="K125" s="66"/>
    </row>
    <row r="126" spans="5:11" s="32" customFormat="1" ht="12.75">
      <c r="E126" s="31"/>
      <c r="F126" s="31"/>
      <c r="G126" s="175"/>
      <c r="H126" s="31"/>
      <c r="I126" s="31"/>
      <c r="K126" s="66"/>
    </row>
    <row r="127" spans="5:11" s="32" customFormat="1" ht="12.75">
      <c r="E127" s="31"/>
      <c r="F127" s="31"/>
      <c r="G127" s="175"/>
      <c r="H127" s="31"/>
      <c r="I127" s="31"/>
      <c r="K127" s="66"/>
    </row>
    <row r="128" spans="5:11" s="32" customFormat="1" ht="12.75">
      <c r="E128" s="31"/>
      <c r="F128" s="31"/>
      <c r="G128" s="175"/>
      <c r="H128" s="31"/>
      <c r="I128" s="31"/>
      <c r="K128" s="66"/>
    </row>
    <row r="129" spans="5:11" s="32" customFormat="1" ht="12.75">
      <c r="E129" s="31"/>
      <c r="F129" s="31"/>
      <c r="G129" s="175"/>
      <c r="H129" s="31"/>
      <c r="I129" s="31"/>
      <c r="K129" s="66"/>
    </row>
    <row r="130" spans="5:11" s="32" customFormat="1" ht="12.75">
      <c r="E130" s="31"/>
      <c r="F130" s="31"/>
      <c r="G130" s="175"/>
      <c r="H130" s="31"/>
      <c r="I130" s="31"/>
      <c r="K130" s="66"/>
    </row>
    <row r="131" spans="5:11" s="32" customFormat="1" ht="12.75">
      <c r="E131" s="31"/>
      <c r="F131" s="31"/>
      <c r="G131" s="175"/>
      <c r="H131" s="31"/>
      <c r="I131" s="31"/>
      <c r="K131" s="66"/>
    </row>
    <row r="132" spans="5:11" s="32" customFormat="1" ht="12.75">
      <c r="E132" s="31"/>
      <c r="F132" s="31"/>
      <c r="G132" s="175"/>
      <c r="H132" s="31"/>
      <c r="I132" s="31"/>
      <c r="K132" s="66"/>
    </row>
    <row r="133" spans="5:11" s="32" customFormat="1" ht="12.75">
      <c r="E133" s="31"/>
      <c r="F133" s="31"/>
      <c r="G133" s="175"/>
      <c r="H133" s="31"/>
      <c r="I133" s="31"/>
      <c r="K133" s="66"/>
    </row>
    <row r="134" spans="5:11" s="32" customFormat="1" ht="12.75">
      <c r="E134" s="31"/>
      <c r="F134" s="31"/>
      <c r="G134" s="175"/>
      <c r="H134" s="31"/>
      <c r="I134" s="31"/>
      <c r="K134" s="66"/>
    </row>
    <row r="135" spans="5:11" s="32" customFormat="1" ht="12.75">
      <c r="E135" s="31"/>
      <c r="F135" s="31"/>
      <c r="G135" s="175"/>
      <c r="H135" s="31"/>
      <c r="I135" s="31"/>
      <c r="K135" s="66"/>
    </row>
    <row r="136" spans="5:11" s="32" customFormat="1" ht="12.75">
      <c r="E136" s="31"/>
      <c r="F136" s="31"/>
      <c r="G136" s="175"/>
      <c r="H136" s="31"/>
      <c r="I136" s="31"/>
      <c r="K136" s="66"/>
    </row>
    <row r="137" spans="5:11" s="32" customFormat="1" ht="12.75">
      <c r="E137" s="31"/>
      <c r="F137" s="31"/>
      <c r="G137" s="175"/>
      <c r="H137" s="31"/>
      <c r="I137" s="31"/>
      <c r="K137" s="66"/>
    </row>
    <row r="138" spans="5:11" s="32" customFormat="1" ht="12.75">
      <c r="E138" s="31"/>
      <c r="F138" s="31"/>
      <c r="G138" s="175"/>
      <c r="H138" s="31"/>
      <c r="I138" s="31"/>
      <c r="K138" s="66"/>
    </row>
    <row r="139" spans="5:11" s="32" customFormat="1" ht="12.75">
      <c r="E139" s="31"/>
      <c r="F139" s="31"/>
      <c r="G139" s="175"/>
      <c r="H139" s="31"/>
      <c r="I139" s="31"/>
      <c r="K139" s="66"/>
    </row>
    <row r="140" spans="5:11" s="32" customFormat="1" ht="12.75">
      <c r="E140" s="31"/>
      <c r="F140" s="31"/>
      <c r="G140" s="175"/>
      <c r="H140" s="31"/>
      <c r="I140" s="31"/>
      <c r="K140" s="66"/>
    </row>
    <row r="141" spans="5:11" s="32" customFormat="1" ht="12.75">
      <c r="E141" s="31"/>
      <c r="F141" s="31"/>
      <c r="G141" s="175"/>
      <c r="H141" s="31"/>
      <c r="I141" s="31"/>
      <c r="K141" s="66"/>
    </row>
    <row r="142" spans="5:11" s="32" customFormat="1" ht="12.75">
      <c r="E142" s="31"/>
      <c r="F142" s="31"/>
      <c r="G142" s="175"/>
      <c r="H142" s="31"/>
      <c r="I142" s="31"/>
      <c r="K142" s="66"/>
    </row>
    <row r="143" spans="5:11" s="32" customFormat="1" ht="12.75">
      <c r="E143" s="31"/>
      <c r="F143" s="31"/>
      <c r="G143" s="175"/>
      <c r="H143" s="31"/>
      <c r="I143" s="31"/>
      <c r="K143" s="66"/>
    </row>
    <row r="144" spans="5:11" s="32" customFormat="1" ht="12.75">
      <c r="E144" s="31"/>
      <c r="F144" s="31"/>
      <c r="G144" s="175"/>
      <c r="H144" s="31"/>
      <c r="I144" s="31"/>
      <c r="K144" s="66"/>
    </row>
    <row r="145" spans="5:11" s="32" customFormat="1" ht="12.75">
      <c r="E145" s="31"/>
      <c r="F145" s="31"/>
      <c r="G145" s="175"/>
      <c r="H145" s="31"/>
      <c r="I145" s="31"/>
      <c r="K145" s="66"/>
    </row>
    <row r="146" spans="5:11" s="32" customFormat="1" ht="12.75">
      <c r="E146" s="31"/>
      <c r="F146" s="31"/>
      <c r="G146" s="175"/>
      <c r="H146" s="31"/>
      <c r="I146" s="31"/>
      <c r="K146" s="66"/>
    </row>
    <row r="147" spans="5:11" s="32" customFormat="1" ht="12.75">
      <c r="E147" s="31"/>
      <c r="F147" s="31"/>
      <c r="G147" s="175"/>
      <c r="H147" s="31"/>
      <c r="I147" s="31"/>
      <c r="K147" s="66"/>
    </row>
    <row r="148" spans="5:11" s="32" customFormat="1" ht="12.75">
      <c r="E148" s="31"/>
      <c r="F148" s="31"/>
      <c r="G148" s="175"/>
      <c r="H148" s="31"/>
      <c r="I148" s="31"/>
      <c r="K148" s="66"/>
    </row>
    <row r="149" spans="5:11" s="32" customFormat="1" ht="12.75">
      <c r="E149" s="31"/>
      <c r="F149" s="31"/>
      <c r="G149" s="175"/>
      <c r="H149" s="31"/>
      <c r="I149" s="31"/>
      <c r="K149" s="66"/>
    </row>
    <row r="150" spans="5:11" s="32" customFormat="1" ht="12.75">
      <c r="E150" s="31"/>
      <c r="F150" s="31"/>
      <c r="G150" s="175"/>
      <c r="H150" s="31"/>
      <c r="I150" s="31"/>
      <c r="K150" s="66"/>
    </row>
  </sheetData>
  <sheetProtection/>
  <mergeCells count="28">
    <mergeCell ref="B36:I36"/>
    <mergeCell ref="A37:J37"/>
    <mergeCell ref="B73:M73"/>
    <mergeCell ref="A82:B82"/>
    <mergeCell ref="A85:B85"/>
    <mergeCell ref="C91:G91"/>
    <mergeCell ref="B44:I44"/>
    <mergeCell ref="B45:J45"/>
    <mergeCell ref="A52:B52"/>
    <mergeCell ref="B55:J55"/>
    <mergeCell ref="A70:B70"/>
    <mergeCell ref="B72:I72"/>
    <mergeCell ref="N3:O8"/>
    <mergeCell ref="E6:F7"/>
    <mergeCell ref="A10:I10"/>
    <mergeCell ref="A30:B30"/>
    <mergeCell ref="B31:I31"/>
    <mergeCell ref="A34:B34"/>
    <mergeCell ref="G6:G8"/>
    <mergeCell ref="H6:I7"/>
    <mergeCell ref="C7:C8"/>
    <mergeCell ref="A9:IV9"/>
    <mergeCell ref="A3:B4"/>
    <mergeCell ref="C3:I4"/>
    <mergeCell ref="J3:J8"/>
    <mergeCell ref="K3:K8"/>
    <mergeCell ref="L3:L8"/>
    <mergeCell ref="M3:M8"/>
  </mergeCells>
  <printOptions/>
  <pageMargins left="0.36" right="0.33" top="0.51" bottom="0.54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</dc:creator>
  <cp:keywords/>
  <dc:description/>
  <cp:lastModifiedBy>sakash</cp:lastModifiedBy>
  <cp:lastPrinted>2012-09-17T09:38:58Z</cp:lastPrinted>
  <dcterms:created xsi:type="dcterms:W3CDTF">2010-10-25T05:46:14Z</dcterms:created>
  <dcterms:modified xsi:type="dcterms:W3CDTF">2014-06-09T13:02:40Z</dcterms:modified>
  <cp:category/>
  <cp:version/>
  <cp:contentType/>
  <cp:contentStatus/>
</cp:coreProperties>
</file>